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rtal.oecd.org/eshare/cfe/pc/Deliverables/Collaboration with STI/SMEsScoreboard/2023 Edition/Extending Scoreboard Country coverage/"/>
    </mc:Choice>
  </mc:AlternateContent>
  <xr:revisionPtr revIDLastSave="0" documentId="8_{074C7123-864F-450F-88D3-65B9035B14F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ore indicators" sheetId="1" r:id="rId1"/>
    <sheet name="Sheet2" sheetId="2" state="hidden" r:id="rId2"/>
    <sheet name="Sources and Definitions" sheetId="4" r:id="rId3"/>
    <sheet name="Metadata" sheetId="5" r:id="rId4"/>
    <sheet name="ISO" sheetId="7" r:id="rId5"/>
  </sheets>
  <externalReferences>
    <externalReference r:id="rId6"/>
  </externalReferences>
  <definedNames>
    <definedName name="Currency">Sheet2!$F$3:$F$34</definedName>
    <definedName name="Flag">Sheet2!$K$3:$K$5</definedName>
    <definedName name="P">Sheet2!$K$2:$K$5</definedName>
    <definedName name="PowerCode">Sheet2!$B$4:$B$6</definedName>
    <definedName name="Thousand__‘000">Sheet2!$B$3:$B$4+Sheet2!$B$3:$B$6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7" l="1"/>
  <c r="Q4" i="7"/>
  <c r="R4" i="7"/>
  <c r="P5" i="7"/>
  <c r="Q5" i="7"/>
  <c r="R5" i="7"/>
  <c r="P6" i="7"/>
  <c r="Q6" i="7"/>
  <c r="R6" i="7"/>
  <c r="P7" i="7"/>
  <c r="Q7" i="7"/>
  <c r="R7" i="7"/>
  <c r="P8" i="7"/>
  <c r="Q8" i="7"/>
  <c r="R8" i="7"/>
  <c r="P9" i="7"/>
  <c r="Q9" i="7"/>
  <c r="R9" i="7"/>
  <c r="P10" i="7"/>
  <c r="Q10" i="7"/>
  <c r="R10" i="7"/>
  <c r="P11" i="7"/>
  <c r="Q11" i="7"/>
  <c r="R11" i="7"/>
  <c r="P12" i="7"/>
  <c r="Q12" i="7"/>
  <c r="R12" i="7"/>
  <c r="P13" i="7"/>
  <c r="Q13" i="7"/>
  <c r="R13" i="7"/>
  <c r="P14" i="7"/>
  <c r="Q14" i="7"/>
  <c r="R14" i="7"/>
  <c r="P15" i="7"/>
  <c r="Q15" i="7"/>
  <c r="R15" i="7"/>
  <c r="P16" i="7"/>
  <c r="Q16" i="7"/>
  <c r="R16" i="7"/>
  <c r="P17" i="7"/>
  <c r="Q17" i="7"/>
  <c r="R17" i="7"/>
  <c r="P18" i="7"/>
  <c r="Q18" i="7"/>
  <c r="R18" i="7"/>
  <c r="P19" i="7"/>
  <c r="Q19" i="7"/>
  <c r="R19" i="7"/>
  <c r="P20" i="7"/>
  <c r="Q20" i="7"/>
  <c r="R20" i="7"/>
  <c r="P21" i="7"/>
  <c r="Q21" i="7"/>
  <c r="R21" i="7"/>
  <c r="P22" i="7"/>
  <c r="Q22" i="7"/>
  <c r="R22" i="7"/>
  <c r="P23" i="7"/>
  <c r="Q23" i="7"/>
  <c r="R23" i="7"/>
  <c r="P24" i="7"/>
  <c r="Q24" i="7"/>
  <c r="R24" i="7"/>
  <c r="P25" i="7"/>
  <c r="Q25" i="7"/>
  <c r="R25" i="7"/>
  <c r="P26" i="7"/>
  <c r="Q26" i="7"/>
  <c r="R26" i="7"/>
  <c r="P27" i="7"/>
  <c r="Q27" i="7"/>
  <c r="R27" i="7"/>
  <c r="P28" i="7"/>
  <c r="Q28" i="7"/>
  <c r="R28" i="7"/>
  <c r="P29" i="7"/>
  <c r="Q29" i="7"/>
  <c r="R29" i="7"/>
  <c r="P30" i="7"/>
  <c r="Q30" i="7"/>
  <c r="R30" i="7"/>
  <c r="P31" i="7"/>
  <c r="Q31" i="7"/>
  <c r="R31" i="7"/>
  <c r="P32" i="7"/>
  <c r="Q32" i="7"/>
  <c r="R32" i="7"/>
  <c r="P33" i="7"/>
  <c r="Q33" i="7"/>
  <c r="R33" i="7"/>
  <c r="AA33" i="1"/>
  <c r="O33" i="7"/>
  <c r="O32" i="7"/>
  <c r="O31" i="7"/>
  <c r="O30" i="7"/>
  <c r="O29" i="7"/>
  <c r="O28" i="7"/>
  <c r="AA27" i="1"/>
  <c r="O27" i="7"/>
  <c r="O26" i="7"/>
  <c r="O25" i="7"/>
  <c r="O24" i="7"/>
  <c r="O23" i="7"/>
  <c r="O22" i="7"/>
  <c r="O21" i="7"/>
  <c r="AA20" i="1"/>
  <c r="O20" i="7"/>
  <c r="O19" i="7"/>
  <c r="O18" i="7"/>
  <c r="O17" i="7"/>
  <c r="O16" i="7"/>
  <c r="O15" i="7"/>
  <c r="O14" i="7"/>
  <c r="O13" i="7"/>
  <c r="O12" i="7"/>
  <c r="O11" i="7"/>
  <c r="O10" i="7"/>
  <c r="AA9" i="1"/>
  <c r="O9" i="7"/>
  <c r="O8" i="7"/>
  <c r="O7" i="7"/>
  <c r="AA6" i="1"/>
  <c r="O6" i="7"/>
  <c r="O5" i="7"/>
  <c r="O4" i="7"/>
  <c r="Y27" i="1"/>
  <c r="M27" i="1"/>
  <c r="O27" i="1"/>
  <c r="Q27" i="1"/>
  <c r="S27" i="1"/>
  <c r="U27" i="1"/>
  <c r="W27" i="1"/>
  <c r="G27" i="1"/>
  <c r="I27" i="1"/>
  <c r="K27" i="1"/>
  <c r="G33" i="1"/>
  <c r="I33" i="1"/>
  <c r="K33" i="1"/>
  <c r="M33" i="1"/>
  <c r="O33" i="1"/>
  <c r="Q33" i="1"/>
  <c r="S33" i="1"/>
  <c r="U33" i="1"/>
  <c r="W33" i="1"/>
  <c r="Y33" i="1"/>
  <c r="Y20" i="1"/>
  <c r="W20" i="1"/>
  <c r="U20" i="1"/>
  <c r="S20" i="1"/>
  <c r="Q20" i="1"/>
  <c r="O20" i="1"/>
  <c r="M20" i="1"/>
  <c r="K20" i="1"/>
  <c r="I20" i="1"/>
  <c r="G20" i="1"/>
  <c r="E20" i="1"/>
  <c r="Y9" i="1"/>
  <c r="W9" i="1"/>
  <c r="U9" i="1"/>
  <c r="S9" i="1"/>
  <c r="Q9" i="1"/>
  <c r="O9" i="1"/>
  <c r="M9" i="1"/>
  <c r="K9" i="1"/>
  <c r="I9" i="1"/>
  <c r="G9" i="1"/>
  <c r="E9" i="1"/>
  <c r="Y6" i="1"/>
  <c r="W6" i="1"/>
  <c r="U6" i="1"/>
  <c r="S6" i="1"/>
  <c r="Q6" i="1"/>
  <c r="O6" i="1"/>
  <c r="M6" i="1"/>
  <c r="K6" i="1"/>
  <c r="I6" i="1"/>
  <c r="G6" i="1"/>
  <c r="E6" i="1"/>
  <c r="H33" i="7"/>
  <c r="H32" i="7"/>
  <c r="I32" i="7"/>
  <c r="I33" i="7"/>
  <c r="J32" i="7"/>
  <c r="J33" i="7"/>
  <c r="K32" i="7"/>
  <c r="K33" i="7"/>
  <c r="L32" i="7"/>
  <c r="L33" i="7"/>
  <c r="M32" i="7"/>
  <c r="M33" i="7"/>
  <c r="N32" i="7"/>
  <c r="N33" i="7"/>
  <c r="M28" i="7"/>
  <c r="M29" i="7"/>
  <c r="D30" i="7"/>
  <c r="D31" i="7"/>
  <c r="D32" i="7"/>
  <c r="D33" i="7"/>
  <c r="E30" i="7"/>
  <c r="E31" i="7"/>
  <c r="E32" i="7"/>
  <c r="E33" i="7"/>
  <c r="F30" i="7"/>
  <c r="L28" i="7"/>
  <c r="L29" i="7"/>
  <c r="K28" i="7"/>
  <c r="K29" i="7"/>
  <c r="J28" i="7"/>
  <c r="J29" i="7"/>
  <c r="I28" i="7"/>
  <c r="I29" i="7"/>
  <c r="H28" i="7"/>
  <c r="H29" i="7"/>
  <c r="G28" i="7"/>
  <c r="G29" i="7"/>
  <c r="F28" i="7"/>
  <c r="F29" i="7"/>
  <c r="E28" i="7"/>
  <c r="E29" i="7"/>
  <c r="D28" i="7"/>
  <c r="D29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6" i="7"/>
  <c r="A27" i="7"/>
  <c r="A28" i="7"/>
  <c r="A29" i="7"/>
  <c r="A31" i="7"/>
  <c r="A32" i="7"/>
  <c r="A33" i="7"/>
  <c r="A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4" i="7"/>
  <c r="D4" i="7"/>
  <c r="B25" i="7"/>
  <c r="B30" i="7"/>
  <c r="E4" i="7"/>
  <c r="F4" i="7"/>
  <c r="G4" i="7"/>
  <c r="H4" i="7"/>
  <c r="I4" i="7"/>
  <c r="J4" i="7"/>
  <c r="K4" i="7"/>
  <c r="L4" i="7"/>
  <c r="M4" i="7"/>
  <c r="N4" i="7"/>
  <c r="E5" i="7"/>
  <c r="F5" i="7"/>
  <c r="G5" i="7"/>
  <c r="H5" i="7"/>
  <c r="I5" i="7"/>
  <c r="J5" i="7"/>
  <c r="K5" i="7"/>
  <c r="L5" i="7"/>
  <c r="M5" i="7"/>
  <c r="N5" i="7"/>
  <c r="E6" i="7"/>
  <c r="F6" i="7"/>
  <c r="G6" i="7"/>
  <c r="H6" i="7"/>
  <c r="I6" i="7"/>
  <c r="J6" i="7"/>
  <c r="K6" i="7"/>
  <c r="L6" i="7"/>
  <c r="M6" i="7"/>
  <c r="N6" i="7"/>
  <c r="E7" i="7"/>
  <c r="F7" i="7"/>
  <c r="G7" i="7"/>
  <c r="H7" i="7"/>
  <c r="I7" i="7"/>
  <c r="J7" i="7"/>
  <c r="K7" i="7"/>
  <c r="L7" i="7"/>
  <c r="M7" i="7"/>
  <c r="N7" i="7"/>
  <c r="E8" i="7"/>
  <c r="F8" i="7"/>
  <c r="G8" i="7"/>
  <c r="H8" i="7"/>
  <c r="I8" i="7"/>
  <c r="J8" i="7"/>
  <c r="K8" i="7"/>
  <c r="L8" i="7"/>
  <c r="M8" i="7"/>
  <c r="N8" i="7"/>
  <c r="E9" i="7"/>
  <c r="F9" i="7"/>
  <c r="G9" i="7"/>
  <c r="H9" i="7"/>
  <c r="I9" i="7"/>
  <c r="J9" i="7"/>
  <c r="K9" i="7"/>
  <c r="L9" i="7"/>
  <c r="M9" i="7"/>
  <c r="N9" i="7"/>
  <c r="E10" i="7"/>
  <c r="F10" i="7"/>
  <c r="G10" i="7"/>
  <c r="H10" i="7"/>
  <c r="I10" i="7"/>
  <c r="J10" i="7"/>
  <c r="K10" i="7"/>
  <c r="L10" i="7"/>
  <c r="M10" i="7"/>
  <c r="N10" i="7"/>
  <c r="E11" i="7"/>
  <c r="F11" i="7"/>
  <c r="G11" i="7"/>
  <c r="H11" i="7"/>
  <c r="I11" i="7"/>
  <c r="J11" i="7"/>
  <c r="K11" i="7"/>
  <c r="L11" i="7"/>
  <c r="M11" i="7"/>
  <c r="N11" i="7"/>
  <c r="E12" i="7"/>
  <c r="F12" i="7"/>
  <c r="G12" i="7"/>
  <c r="H12" i="7"/>
  <c r="I12" i="7"/>
  <c r="J12" i="7"/>
  <c r="K12" i="7"/>
  <c r="L12" i="7"/>
  <c r="M12" i="7"/>
  <c r="N12" i="7"/>
  <c r="E13" i="7"/>
  <c r="F13" i="7"/>
  <c r="G13" i="7"/>
  <c r="H13" i="7"/>
  <c r="I13" i="7"/>
  <c r="J13" i="7"/>
  <c r="K13" i="7"/>
  <c r="L13" i="7"/>
  <c r="M13" i="7"/>
  <c r="N13" i="7"/>
  <c r="E14" i="7"/>
  <c r="F14" i="7"/>
  <c r="G14" i="7"/>
  <c r="H14" i="7"/>
  <c r="I14" i="7"/>
  <c r="J14" i="7"/>
  <c r="K14" i="7"/>
  <c r="L14" i="7"/>
  <c r="M14" i="7"/>
  <c r="N14" i="7"/>
  <c r="E15" i="7"/>
  <c r="F15" i="7"/>
  <c r="G15" i="7"/>
  <c r="H15" i="7"/>
  <c r="I15" i="7"/>
  <c r="J15" i="7"/>
  <c r="K15" i="7"/>
  <c r="L15" i="7"/>
  <c r="M15" i="7"/>
  <c r="N15" i="7"/>
  <c r="E16" i="7"/>
  <c r="F16" i="7"/>
  <c r="G16" i="7"/>
  <c r="H16" i="7"/>
  <c r="I16" i="7"/>
  <c r="J16" i="7"/>
  <c r="K16" i="7"/>
  <c r="L16" i="7"/>
  <c r="M16" i="7"/>
  <c r="N16" i="7"/>
  <c r="E17" i="7"/>
  <c r="F17" i="7"/>
  <c r="G17" i="7"/>
  <c r="H17" i="7"/>
  <c r="I17" i="7"/>
  <c r="J17" i="7"/>
  <c r="K17" i="7"/>
  <c r="L17" i="7"/>
  <c r="M17" i="7"/>
  <c r="N17" i="7"/>
  <c r="E18" i="7"/>
  <c r="F18" i="7"/>
  <c r="G18" i="7"/>
  <c r="H18" i="7"/>
  <c r="I18" i="7"/>
  <c r="J18" i="7"/>
  <c r="K18" i="7"/>
  <c r="L18" i="7"/>
  <c r="M18" i="7"/>
  <c r="N18" i="7"/>
  <c r="E19" i="7"/>
  <c r="F19" i="7"/>
  <c r="G19" i="7"/>
  <c r="H19" i="7"/>
  <c r="I19" i="7"/>
  <c r="J19" i="7"/>
  <c r="K19" i="7"/>
  <c r="L19" i="7"/>
  <c r="M19" i="7"/>
  <c r="N19" i="7"/>
  <c r="E20" i="7"/>
  <c r="F20" i="7"/>
  <c r="G20" i="7"/>
  <c r="H20" i="7"/>
  <c r="I20" i="7"/>
  <c r="J20" i="7"/>
  <c r="K20" i="7"/>
  <c r="L20" i="7"/>
  <c r="M20" i="7"/>
  <c r="N20" i="7"/>
  <c r="E21" i="7"/>
  <c r="F21" i="7"/>
  <c r="G21" i="7"/>
  <c r="H21" i="7"/>
  <c r="I21" i="7"/>
  <c r="J21" i="7"/>
  <c r="K21" i="7"/>
  <c r="L21" i="7"/>
  <c r="M21" i="7"/>
  <c r="N21" i="7"/>
  <c r="E22" i="7"/>
  <c r="F22" i="7"/>
  <c r="G22" i="7"/>
  <c r="H22" i="7"/>
  <c r="I22" i="7"/>
  <c r="J22" i="7"/>
  <c r="K22" i="7"/>
  <c r="L22" i="7"/>
  <c r="M22" i="7"/>
  <c r="N22" i="7"/>
  <c r="E23" i="7"/>
  <c r="F23" i="7"/>
  <c r="G23" i="7"/>
  <c r="H23" i="7"/>
  <c r="I23" i="7"/>
  <c r="J23" i="7"/>
  <c r="K23" i="7"/>
  <c r="L23" i="7"/>
  <c r="M23" i="7"/>
  <c r="N23" i="7"/>
  <c r="E24" i="7"/>
  <c r="F24" i="7"/>
  <c r="G24" i="7"/>
  <c r="H24" i="7"/>
  <c r="I24" i="7"/>
  <c r="J24" i="7"/>
  <c r="K24" i="7"/>
  <c r="L24" i="7"/>
  <c r="M24" i="7"/>
  <c r="N24" i="7"/>
  <c r="E25" i="7"/>
  <c r="F25" i="7"/>
  <c r="G25" i="7"/>
  <c r="H25" i="7"/>
  <c r="I25" i="7"/>
  <c r="J25" i="7"/>
  <c r="K25" i="7"/>
  <c r="L25" i="7"/>
  <c r="M25" i="7"/>
  <c r="N25" i="7"/>
  <c r="E26" i="7"/>
  <c r="F26" i="7"/>
  <c r="G26" i="7"/>
  <c r="H26" i="7"/>
  <c r="I26" i="7"/>
  <c r="J26" i="7"/>
  <c r="K26" i="7"/>
  <c r="L26" i="7"/>
  <c r="M26" i="7"/>
  <c r="N26" i="7"/>
  <c r="E27" i="7"/>
  <c r="F27" i="7"/>
  <c r="G27" i="7"/>
  <c r="H27" i="7"/>
  <c r="I27" i="7"/>
  <c r="J27" i="7"/>
  <c r="K27" i="7"/>
  <c r="L27" i="7"/>
  <c r="M27" i="7"/>
  <c r="N27" i="7"/>
  <c r="N28" i="7"/>
  <c r="N29" i="7"/>
  <c r="G30" i="7"/>
  <c r="H30" i="7"/>
  <c r="I30" i="7"/>
  <c r="J30" i="7"/>
  <c r="K30" i="7"/>
  <c r="L30" i="7"/>
  <c r="M30" i="7"/>
  <c r="N30" i="7"/>
  <c r="F31" i="7"/>
  <c r="G31" i="7"/>
  <c r="H31" i="7"/>
  <c r="I31" i="7"/>
  <c r="J31" i="7"/>
  <c r="K31" i="7"/>
  <c r="L31" i="7"/>
  <c r="M31" i="7"/>
  <c r="N31" i="7"/>
  <c r="F32" i="7"/>
  <c r="G32" i="7"/>
  <c r="F33" i="7"/>
  <c r="G33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B21" i="7"/>
  <c r="B17" i="7"/>
  <c r="B13" i="7"/>
  <c r="B5" i="7"/>
  <c r="B9" i="7"/>
  <c r="B33" i="7"/>
  <c r="B24" i="7"/>
  <c r="B20" i="7"/>
  <c r="B16" i="7"/>
  <c r="B8" i="7"/>
  <c r="B4" i="7"/>
  <c r="B31" i="7"/>
  <c r="B26" i="7"/>
  <c r="B22" i="7"/>
  <c r="B18" i="7"/>
  <c r="B14" i="7"/>
  <c r="B10" i="7"/>
  <c r="B6" i="7"/>
  <c r="B32" i="7"/>
  <c r="B28" i="7"/>
  <c r="B23" i="7"/>
  <c r="B19" i="7"/>
  <c r="B15" i="7"/>
  <c r="B11" i="7"/>
  <c r="B7" i="7"/>
  <c r="B29" i="7"/>
  <c r="B12" i="7"/>
  <c r="H55" i="5"/>
  <c r="H135" i="5"/>
  <c r="H133" i="5"/>
  <c r="H132" i="5"/>
  <c r="H130" i="5"/>
  <c r="H128" i="5"/>
  <c r="H127" i="5"/>
  <c r="H120" i="5"/>
  <c r="H118" i="5"/>
  <c r="H117" i="5"/>
  <c r="H115" i="5"/>
  <c r="H113" i="5"/>
  <c r="H112" i="5"/>
  <c r="H110" i="5"/>
  <c r="H108" i="5"/>
  <c r="H107" i="5"/>
  <c r="H100" i="5"/>
  <c r="H98" i="5"/>
  <c r="H97" i="5"/>
  <c r="H95" i="5"/>
  <c r="H93" i="5"/>
  <c r="H92" i="5"/>
  <c r="H85" i="5"/>
  <c r="H83" i="5"/>
  <c r="H82" i="5"/>
  <c r="H80" i="5"/>
  <c r="H78" i="5"/>
  <c r="H77" i="5"/>
  <c r="H75" i="5"/>
  <c r="H73" i="5"/>
  <c r="H72" i="5"/>
  <c r="H70" i="5"/>
  <c r="H68" i="5"/>
  <c r="H67" i="5"/>
  <c r="H65" i="5"/>
  <c r="H63" i="5"/>
  <c r="H62" i="5"/>
  <c r="H53" i="5"/>
  <c r="H52" i="5"/>
  <c r="H50" i="5"/>
  <c r="H48" i="5"/>
  <c r="H47" i="5"/>
  <c r="H40" i="5"/>
  <c r="H38" i="5"/>
  <c r="H37" i="5"/>
  <c r="H35" i="5"/>
  <c r="H33" i="5"/>
  <c r="H32" i="5"/>
  <c r="H30" i="5"/>
  <c r="H28" i="5"/>
  <c r="H27" i="5"/>
  <c r="H25" i="5"/>
  <c r="H23" i="5"/>
  <c r="H22" i="5"/>
  <c r="H20" i="5"/>
  <c r="H18" i="5"/>
  <c r="H17" i="5"/>
  <c r="H15" i="5"/>
  <c r="H13" i="5"/>
  <c r="H12" i="5"/>
  <c r="H10" i="5"/>
  <c r="H8" i="5"/>
  <c r="H7" i="5"/>
  <c r="H5" i="5"/>
  <c r="H3" i="5"/>
  <c r="H2" i="5"/>
  <c r="A3" i="5"/>
  <c r="C3" i="5"/>
  <c r="C2" i="5"/>
  <c r="A4" i="5"/>
  <c r="I68" i="5"/>
  <c r="A5" i="5"/>
  <c r="C4" i="5"/>
  <c r="L134" i="5"/>
  <c r="E134" i="5"/>
  <c r="L114" i="5"/>
  <c r="E114" i="5"/>
  <c r="L109" i="5"/>
  <c r="E109" i="5"/>
  <c r="L99" i="5"/>
  <c r="E99" i="5"/>
  <c r="L94" i="5"/>
  <c r="E94" i="5"/>
  <c r="I88" i="5"/>
  <c r="L54" i="5"/>
  <c r="E54" i="5"/>
  <c r="L49" i="5"/>
  <c r="E49" i="5"/>
  <c r="L29" i="5"/>
  <c r="E29" i="5"/>
  <c r="L24" i="5"/>
  <c r="E24" i="5"/>
  <c r="L19" i="5"/>
  <c r="E19" i="5"/>
  <c r="L14" i="5"/>
  <c r="E14" i="5"/>
  <c r="L9" i="5"/>
  <c r="E9" i="5"/>
  <c r="A6" i="5"/>
  <c r="C5" i="5"/>
  <c r="F9" i="5"/>
  <c r="F14" i="5"/>
  <c r="F19" i="5"/>
  <c r="F24" i="5"/>
  <c r="F29" i="5"/>
  <c r="F49" i="5"/>
  <c r="F54" i="5"/>
  <c r="F94" i="5"/>
  <c r="F99" i="5"/>
  <c r="F109" i="5"/>
  <c r="F114" i="5"/>
  <c r="F134" i="5"/>
  <c r="I3" i="5"/>
  <c r="I7" i="5"/>
  <c r="I5" i="5"/>
  <c r="I2" i="5"/>
  <c r="I138" i="5"/>
  <c r="I135" i="5"/>
  <c r="I133" i="5"/>
  <c r="I132" i="5"/>
  <c r="I130" i="5"/>
  <c r="I128" i="5"/>
  <c r="I127" i="5"/>
  <c r="I123" i="5"/>
  <c r="I120" i="5"/>
  <c r="I118" i="5"/>
  <c r="I117" i="5"/>
  <c r="I115" i="5"/>
  <c r="I113" i="5"/>
  <c r="I112" i="5"/>
  <c r="I110" i="5"/>
  <c r="I108" i="5"/>
  <c r="I107" i="5"/>
  <c r="I103" i="5"/>
  <c r="I100" i="5"/>
  <c r="I98" i="5"/>
  <c r="I97" i="5"/>
  <c r="I95" i="5"/>
  <c r="I93" i="5"/>
  <c r="I92" i="5"/>
  <c r="I85" i="5"/>
  <c r="I83" i="5"/>
  <c r="I82" i="5"/>
  <c r="I80" i="5"/>
  <c r="I78" i="5"/>
  <c r="I77" i="5"/>
  <c r="I75" i="5"/>
  <c r="I73" i="5"/>
  <c r="I72" i="5"/>
  <c r="I70" i="5"/>
  <c r="I67" i="5"/>
  <c r="I65" i="5"/>
  <c r="I63" i="5"/>
  <c r="I62" i="5"/>
  <c r="I58" i="5"/>
  <c r="I55" i="5"/>
  <c r="I53" i="5"/>
  <c r="I52" i="5"/>
  <c r="I50" i="5"/>
  <c r="I48" i="5"/>
  <c r="I47" i="5"/>
  <c r="I43" i="5"/>
  <c r="I40" i="5"/>
  <c r="I38" i="5"/>
  <c r="I37" i="5"/>
  <c r="I35" i="5"/>
  <c r="I33" i="5"/>
  <c r="I32" i="5"/>
  <c r="I30" i="5"/>
  <c r="I28" i="5"/>
  <c r="I27" i="5"/>
  <c r="I25" i="5"/>
  <c r="I23" i="5"/>
  <c r="I22" i="5"/>
  <c r="I20" i="5"/>
  <c r="I18" i="5"/>
  <c r="I17" i="5"/>
  <c r="I15" i="5"/>
  <c r="I13" i="5"/>
  <c r="I12" i="5"/>
  <c r="I10" i="5"/>
  <c r="I8" i="5"/>
  <c r="C6" i="5"/>
  <c r="A7" i="5"/>
  <c r="D27" i="7"/>
  <c r="B27" i="7"/>
  <c r="A8" i="5"/>
  <c r="C7" i="5"/>
  <c r="A9" i="5"/>
  <c r="C8" i="5"/>
  <c r="A10" i="5"/>
  <c r="C9" i="5"/>
  <c r="A11" i="5"/>
  <c r="C10" i="5"/>
  <c r="A12" i="5"/>
  <c r="C11" i="5"/>
  <c r="A13" i="5"/>
  <c r="C12" i="5"/>
  <c r="C13" i="5"/>
  <c r="A14" i="5"/>
  <c r="C14" i="5"/>
  <c r="A15" i="5"/>
  <c r="C15" i="5"/>
  <c r="A16" i="5"/>
  <c r="A17" i="5"/>
  <c r="C16" i="5"/>
  <c r="A18" i="5"/>
  <c r="C17" i="5"/>
  <c r="C18" i="5"/>
  <c r="A19" i="5"/>
  <c r="A20" i="5"/>
  <c r="C19" i="5"/>
  <c r="A21" i="5"/>
  <c r="C20" i="5"/>
  <c r="A22" i="5"/>
  <c r="C21" i="5"/>
  <c r="C22" i="5"/>
  <c r="A23" i="5"/>
  <c r="C23" i="5"/>
  <c r="A24" i="5"/>
  <c r="A25" i="5"/>
  <c r="C24" i="5"/>
  <c r="A26" i="5"/>
  <c r="C25" i="5"/>
  <c r="C26" i="5"/>
  <c r="A27" i="5"/>
  <c r="C27" i="5"/>
  <c r="A28" i="5"/>
  <c r="A29" i="5"/>
  <c r="C28" i="5"/>
  <c r="A30" i="5"/>
  <c r="C29" i="5"/>
  <c r="C30" i="5"/>
  <c r="A31" i="5"/>
  <c r="A32" i="5"/>
  <c r="C31" i="5"/>
  <c r="A33" i="5"/>
  <c r="C32" i="5"/>
  <c r="A34" i="5"/>
  <c r="C33" i="5"/>
  <c r="C34" i="5"/>
  <c r="A35" i="5"/>
  <c r="A36" i="5"/>
  <c r="C35" i="5"/>
  <c r="A37" i="5"/>
  <c r="C36" i="5"/>
  <c r="A38" i="5"/>
  <c r="C37" i="5"/>
  <c r="C38" i="5"/>
  <c r="A39" i="5"/>
  <c r="A40" i="5"/>
  <c r="C39" i="5"/>
  <c r="A41" i="5"/>
  <c r="C40" i="5"/>
  <c r="A42" i="5"/>
  <c r="C41" i="5"/>
  <c r="C42" i="5"/>
  <c r="A43" i="5"/>
  <c r="A44" i="5"/>
  <c r="C43" i="5"/>
  <c r="A45" i="5"/>
  <c r="C44" i="5"/>
  <c r="A46" i="5"/>
  <c r="C45" i="5"/>
  <c r="C46" i="5"/>
  <c r="A47" i="5"/>
  <c r="A48" i="5"/>
  <c r="C47" i="5"/>
  <c r="A49" i="5"/>
  <c r="C48" i="5"/>
  <c r="A50" i="5"/>
  <c r="C49" i="5"/>
  <c r="C50" i="5"/>
  <c r="A51" i="5"/>
  <c r="A52" i="5"/>
  <c r="C51" i="5"/>
  <c r="A53" i="5"/>
  <c r="C52" i="5"/>
  <c r="A54" i="5"/>
  <c r="C53" i="5"/>
  <c r="C54" i="5"/>
  <c r="A55" i="5"/>
  <c r="A56" i="5"/>
  <c r="C55" i="5"/>
  <c r="A57" i="5"/>
  <c r="C56" i="5"/>
  <c r="A58" i="5"/>
  <c r="C57" i="5"/>
  <c r="C58" i="5"/>
  <c r="A59" i="5"/>
  <c r="A60" i="5"/>
  <c r="C59" i="5"/>
  <c r="A61" i="5"/>
  <c r="C60" i="5"/>
  <c r="A62" i="5"/>
  <c r="C61" i="5"/>
  <c r="C62" i="5"/>
  <c r="A63" i="5"/>
  <c r="A64" i="5"/>
  <c r="C63" i="5"/>
  <c r="A65" i="5"/>
  <c r="C64" i="5"/>
  <c r="A66" i="5"/>
  <c r="C65" i="5"/>
  <c r="C66" i="5"/>
  <c r="A67" i="5"/>
  <c r="A68" i="5"/>
  <c r="C67" i="5"/>
  <c r="A69" i="5"/>
  <c r="C68" i="5"/>
  <c r="A70" i="5"/>
  <c r="C69" i="5"/>
  <c r="A71" i="5"/>
  <c r="C70" i="5"/>
  <c r="A72" i="5"/>
  <c r="C71" i="5"/>
  <c r="A73" i="5"/>
  <c r="C72" i="5"/>
  <c r="C73" i="5"/>
  <c r="A74" i="5"/>
  <c r="C74" i="5"/>
  <c r="A75" i="5"/>
  <c r="A76" i="5"/>
  <c r="C75" i="5"/>
  <c r="A77" i="5"/>
  <c r="C76" i="5"/>
  <c r="A78" i="5"/>
  <c r="C77" i="5"/>
  <c r="A79" i="5"/>
  <c r="C78" i="5"/>
  <c r="A80" i="5"/>
  <c r="C79" i="5"/>
  <c r="A81" i="5"/>
  <c r="C80" i="5"/>
  <c r="A82" i="5"/>
  <c r="C81" i="5"/>
  <c r="C82" i="5"/>
  <c r="A83" i="5"/>
  <c r="A84" i="5"/>
  <c r="C83" i="5"/>
  <c r="A85" i="5"/>
  <c r="C84" i="5"/>
  <c r="A86" i="5"/>
  <c r="C85" i="5"/>
  <c r="C86" i="5"/>
  <c r="A87" i="5"/>
  <c r="C87" i="5"/>
  <c r="A88" i="5"/>
  <c r="A89" i="5"/>
  <c r="C88" i="5"/>
  <c r="A90" i="5"/>
  <c r="C89" i="5"/>
  <c r="C90" i="5"/>
  <c r="A91" i="5"/>
  <c r="C91" i="5"/>
  <c r="A92" i="5"/>
  <c r="A93" i="5"/>
  <c r="C92" i="5"/>
  <c r="A94" i="5"/>
  <c r="C93" i="5"/>
  <c r="C94" i="5"/>
  <c r="A95" i="5"/>
  <c r="C95" i="5"/>
  <c r="A96" i="5"/>
  <c r="C96" i="5"/>
  <c r="A97" i="5"/>
  <c r="A98" i="5"/>
  <c r="C97" i="5"/>
  <c r="C98" i="5"/>
  <c r="A99" i="5"/>
  <c r="A100" i="5"/>
  <c r="C99" i="5"/>
  <c r="A101" i="5"/>
  <c r="C100" i="5"/>
  <c r="A102" i="5"/>
  <c r="C101" i="5"/>
  <c r="C102" i="5"/>
  <c r="A103" i="5"/>
  <c r="A104" i="5"/>
  <c r="C103" i="5"/>
  <c r="A105" i="5"/>
  <c r="C104" i="5"/>
  <c r="A106" i="5"/>
  <c r="C105" i="5"/>
  <c r="C106" i="5"/>
  <c r="A107" i="5"/>
  <c r="C107" i="5"/>
  <c r="A108" i="5"/>
  <c r="A109" i="5"/>
  <c r="C108" i="5"/>
  <c r="A110" i="5"/>
  <c r="C109" i="5"/>
  <c r="C110" i="5"/>
  <c r="A111" i="5"/>
  <c r="C111" i="5"/>
  <c r="A112" i="5"/>
  <c r="A113" i="5"/>
  <c r="C112" i="5"/>
  <c r="A114" i="5"/>
  <c r="C113" i="5"/>
  <c r="C114" i="5"/>
  <c r="A115" i="5"/>
  <c r="A116" i="5"/>
  <c r="C115" i="5"/>
  <c r="A117" i="5"/>
  <c r="C116" i="5"/>
  <c r="A118" i="5"/>
  <c r="C117" i="5"/>
  <c r="C118" i="5"/>
  <c r="A119" i="5"/>
  <c r="C119" i="5"/>
  <c r="A120" i="5"/>
  <c r="A121" i="5"/>
  <c r="C120" i="5"/>
  <c r="A122" i="5"/>
  <c r="C121" i="5"/>
  <c r="C122" i="5"/>
  <c r="A123" i="5"/>
  <c r="C123" i="5"/>
  <c r="A124" i="5"/>
  <c r="A125" i="5"/>
  <c r="C124" i="5"/>
  <c r="A126" i="5"/>
  <c r="C125" i="5"/>
  <c r="C126" i="5"/>
  <c r="A127" i="5"/>
  <c r="C127" i="5"/>
  <c r="A128" i="5"/>
  <c r="C128" i="5"/>
  <c r="A129" i="5"/>
  <c r="A130" i="5"/>
  <c r="C129" i="5"/>
  <c r="C130" i="5"/>
  <c r="A131" i="5"/>
  <c r="A132" i="5"/>
  <c r="C131" i="5"/>
  <c r="A133" i="5"/>
  <c r="C132" i="5"/>
  <c r="A134" i="5"/>
  <c r="C133" i="5"/>
  <c r="C134" i="5"/>
  <c r="A135" i="5"/>
  <c r="A136" i="5"/>
  <c r="C135" i="5"/>
  <c r="A137" i="5"/>
  <c r="C136" i="5"/>
  <c r="A138" i="5"/>
  <c r="C137" i="5"/>
  <c r="C138" i="5"/>
  <c r="A139" i="5"/>
  <c r="C139" i="5"/>
  <c r="A140" i="5"/>
  <c r="A141" i="5"/>
  <c r="C141" i="5"/>
  <c r="C140" i="5"/>
</calcChain>
</file>

<file path=xl/sharedStrings.xml><?xml version="1.0" encoding="utf-8"?>
<sst xmlns="http://schemas.openxmlformats.org/spreadsheetml/2006/main" count="388" uniqueCount="141">
  <si>
    <t>Indicator</t>
  </si>
  <si>
    <t>Unit</t>
  </si>
  <si>
    <t>Definition</t>
  </si>
  <si>
    <t>Source</t>
  </si>
  <si>
    <t>Debt</t>
  </si>
  <si>
    <t>Government loan guarantees, SMEs</t>
  </si>
  <si>
    <t>Government guaranteed loans, SMEs</t>
  </si>
  <si>
    <t>Non-performing loans, total</t>
  </si>
  <si>
    <t>Non-performing loans, SMEs</t>
  </si>
  <si>
    <t>Interest rate, SMEs</t>
  </si>
  <si>
    <t>Interest rate, large firms</t>
  </si>
  <si>
    <t>Interest rate spread</t>
  </si>
  <si>
    <t>Collateral, SMEs</t>
  </si>
  <si>
    <t>Rejection rate</t>
  </si>
  <si>
    <t>Utilisation rate</t>
  </si>
  <si>
    <t>Non-bank finance</t>
  </si>
  <si>
    <t>Venture and growth capital</t>
  </si>
  <si>
    <t>%, Year-on-year growth rate</t>
  </si>
  <si>
    <t>Leasing and hire purchases</t>
  </si>
  <si>
    <t>Payment delays, B2B</t>
  </si>
  <si>
    <t>Bankruptcies, SMEs</t>
  </si>
  <si>
    <t>Code</t>
  </si>
  <si>
    <t xml:space="preserve">Outstanding business loans, SMEs </t>
  </si>
  <si>
    <t xml:space="preserve">Outstanding business loans, total </t>
  </si>
  <si>
    <t>New business lending, total</t>
  </si>
  <si>
    <t>New business lending, SMEs</t>
  </si>
  <si>
    <t>SME_lending_stock</t>
  </si>
  <si>
    <t>Corporate_lending_stock</t>
  </si>
  <si>
    <t>SME_lending_proportion</t>
  </si>
  <si>
    <t>Corporate_lending_flow</t>
  </si>
  <si>
    <t>SME_lending_flow</t>
  </si>
  <si>
    <t>SME_lending_ST</t>
  </si>
  <si>
    <t>SME_lending_LT</t>
  </si>
  <si>
    <t>Loan_guarantees</t>
  </si>
  <si>
    <t>Guaranteed_loans</t>
  </si>
  <si>
    <t>NPL_corporate</t>
  </si>
  <si>
    <t>NPL_SMEs</t>
  </si>
  <si>
    <t>Interest_rate_SMEs</t>
  </si>
  <si>
    <t>Interest_rate_largefirms</t>
  </si>
  <si>
    <t>Interest_rate_spread</t>
  </si>
  <si>
    <t>Collateral</t>
  </si>
  <si>
    <t>Rejection</t>
  </si>
  <si>
    <t>Utilisation</t>
  </si>
  <si>
    <t>VC_growth</t>
  </si>
  <si>
    <t>Leasing</t>
  </si>
  <si>
    <t>Factoring</t>
  </si>
  <si>
    <t>Payment_delays</t>
  </si>
  <si>
    <t>SME_bankruptcies_growth</t>
  </si>
  <si>
    <t>Powercode</t>
  </si>
  <si>
    <t>Currency</t>
  </si>
  <si>
    <t>%</t>
  </si>
  <si>
    <t>% points</t>
  </si>
  <si>
    <t>Number</t>
  </si>
  <si>
    <t>Comments</t>
  </si>
  <si>
    <t>SME loans used/ authorised</t>
  </si>
  <si>
    <t>Percentage of SME loan applications</t>
  </si>
  <si>
    <t>SME_loan_applications</t>
  </si>
  <si>
    <t>% of SMEs needing collateral to obtain bank lending</t>
  </si>
  <si>
    <t>VC</t>
  </si>
  <si>
    <t>SME_bankruptcies</t>
  </si>
  <si>
    <t>Other indicators</t>
  </si>
  <si>
    <t>Direct government loans, SMEs</t>
  </si>
  <si>
    <t>Direct.loans</t>
  </si>
  <si>
    <t>New_lending_proportion</t>
  </si>
  <si>
    <t>% of total new lending</t>
  </si>
  <si>
    <t>SME loan applications/ total number of SMEs</t>
  </si>
  <si>
    <t>Share of SME outstanding loans</t>
  </si>
  <si>
    <t xml:space="preserve">Share of new SME lending </t>
  </si>
  <si>
    <t>Thousand (‘000)</t>
  </si>
  <si>
    <t>Million (‘000 000)</t>
  </si>
  <si>
    <t>Billion (‘000 000 000)</t>
  </si>
  <si>
    <t>USD</t>
  </si>
  <si>
    <t>AUD</t>
  </si>
  <si>
    <t>EUR</t>
  </si>
  <si>
    <t>BRL</t>
  </si>
  <si>
    <t>CAD</t>
  </si>
  <si>
    <t>CLP</t>
  </si>
  <si>
    <t>COP</t>
  </si>
  <si>
    <t>CZK</t>
  </si>
  <si>
    <t>GEL</t>
  </si>
  <si>
    <t>HUF</t>
  </si>
  <si>
    <t>JPY</t>
  </si>
  <si>
    <t>KRW</t>
  </si>
  <si>
    <t>LVL</t>
  </si>
  <si>
    <t>MYR</t>
  </si>
  <si>
    <t>NZD</t>
  </si>
  <si>
    <t>NOK</t>
  </si>
  <si>
    <t>RUB</t>
  </si>
  <si>
    <t>CHF</t>
  </si>
  <si>
    <t>THB</t>
  </si>
  <si>
    <t>TRY</t>
  </si>
  <si>
    <t>GBP</t>
  </si>
  <si>
    <t>E</t>
  </si>
  <si>
    <t>B</t>
  </si>
  <si>
    <t>Flags</t>
  </si>
  <si>
    <t>E=Estimate</t>
  </si>
  <si>
    <t>B=Break in data series</t>
  </si>
  <si>
    <t>Direct_loans</t>
  </si>
  <si>
    <t>P</t>
  </si>
  <si>
    <t>P=Provisional</t>
  </si>
  <si>
    <t>% of all business loans</t>
  </si>
  <si>
    <t>% of all SME loans</t>
  </si>
  <si>
    <t>Share of short-term SME lending</t>
  </si>
  <si>
    <t>ST_lending_proportion</t>
  </si>
  <si>
    <t>% of total SME lending</t>
  </si>
  <si>
    <t>1-(SME loans authorised/ requested)</t>
  </si>
  <si>
    <t>Venture and growth capital (growth rate)</t>
  </si>
  <si>
    <t>Bankruptcies, SMEs (growth rate)</t>
  </si>
  <si>
    <t>_Other</t>
  </si>
  <si>
    <t>DKK</t>
  </si>
  <si>
    <t>MXN</t>
  </si>
  <si>
    <t>SEK</t>
  </si>
  <si>
    <t>Type</t>
  </si>
  <si>
    <t>Predefined</t>
  </si>
  <si>
    <t>Predefined French</t>
  </si>
  <si>
    <t>Text ID</t>
  </si>
  <si>
    <t>Text E</t>
  </si>
  <si>
    <t>Text F</t>
  </si>
  <si>
    <t>PC</t>
  </si>
  <si>
    <t>ISO</t>
  </si>
  <si>
    <t>Coordinates</t>
  </si>
  <si>
    <t>CNY</t>
  </si>
  <si>
    <t>ILS</t>
  </si>
  <si>
    <t>ZAR</t>
  </si>
  <si>
    <t>PLN</t>
  </si>
  <si>
    <t>PEN</t>
  </si>
  <si>
    <t>KZT</t>
  </si>
  <si>
    <t xml:space="preserve">Outstanding short-term loans, SMEs </t>
  </si>
  <si>
    <t xml:space="preserve">Outstanding long-term loans, SMEs </t>
  </si>
  <si>
    <t>Factoring and invoice discounting</t>
  </si>
  <si>
    <t>% of total outstanding business loans</t>
  </si>
  <si>
    <t>Percent of Domestic Invoices Overdue</t>
  </si>
  <si>
    <t>Bankruptcies, all businesses</t>
  </si>
  <si>
    <t>bankruptcies, all businesses</t>
  </si>
  <si>
    <t>Bankruptcies, all businesses (growth rate)</t>
  </si>
  <si>
    <t>all_businesses_bankruptcies_growth</t>
  </si>
  <si>
    <t>Country Name</t>
  </si>
  <si>
    <t>add currency code</t>
  </si>
  <si>
    <t>Add unit (billion, …)</t>
  </si>
  <si>
    <t>Outstanding business loans, SMEs</t>
  </si>
  <si>
    <t>Outstanding business loans,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</si>
</sst>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0"/>
    <numFmt numFmtId="165" formatCode="_(* #,##0_);_(* \(#,##0\);_(* &quot;-&quot;??_);_(@_)"/>
  </numFmts>
  <fonts count="13" x14ac:knownFonts="1"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Black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medium">
        <color rgb="FF000000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rgb="FF000000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2">
    <xf numFmtId="0" fontId="0" fillId="0" borderId="0" xfId="0"/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vertical="top"/>
    </xf>
    <xf numFmtId="0" fontId="9" fillId="0" borderId="9" xfId="0" applyFont="1" applyBorder="1"/>
    <xf numFmtId="0" fontId="11" fillId="0" borderId="9" xfId="0" applyFont="1" applyFill="1" applyBorder="1" applyAlignment="1">
      <alignment horizontal="left" vertical="top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0" xfId="0" applyFont="1"/>
    <xf numFmtId="0" fontId="11" fillId="2" borderId="9" xfId="0" applyFont="1" applyFill="1" applyBorder="1" applyAlignment="1">
      <alignment vertical="top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7" fillId="0" borderId="18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6" xfId="0" applyNumberFormat="1" applyFont="1" applyFill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0" fillId="4" borderId="16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21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left" vertical="center"/>
    </xf>
    <xf numFmtId="0" fontId="10" fillId="4" borderId="19" xfId="0" applyFont="1" applyFill="1" applyBorder="1" applyAlignment="1" applyProtection="1">
      <alignment horizontal="left" vertical="center"/>
    </xf>
    <xf numFmtId="2" fontId="4" fillId="0" borderId="27" xfId="0" applyNumberFormat="1" applyFont="1" applyFill="1" applyBorder="1" applyAlignment="1">
      <alignment horizontal="right" vertical="center"/>
    </xf>
    <xf numFmtId="2" fontId="4" fillId="0" borderId="25" xfId="0" applyNumberFormat="1" applyFont="1" applyFill="1" applyBorder="1" applyAlignment="1">
      <alignment horizontal="right" vertical="center"/>
    </xf>
    <xf numFmtId="2" fontId="4" fillId="0" borderId="21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left" vertical="center"/>
    </xf>
    <xf numFmtId="2" fontId="4" fillId="0" borderId="28" xfId="0" applyNumberFormat="1" applyFont="1" applyFill="1" applyBorder="1" applyAlignment="1">
      <alignment horizontal="right" vertical="center"/>
    </xf>
    <xf numFmtId="0" fontId="0" fillId="0" borderId="29" xfId="0" applyFill="1" applyBorder="1" applyProtection="1">
      <protection locked="0"/>
    </xf>
    <xf numFmtId="0" fontId="4" fillId="0" borderId="1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2" fontId="7" fillId="0" borderId="31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left" vertical="center"/>
    </xf>
    <xf numFmtId="164" fontId="7" fillId="0" borderId="34" xfId="0" applyNumberFormat="1" applyFont="1" applyFill="1" applyBorder="1" applyAlignment="1">
      <alignment horizontal="left" vertical="center"/>
    </xf>
    <xf numFmtId="2" fontId="4" fillId="0" borderId="34" xfId="0" applyNumberFormat="1" applyFont="1" applyFill="1" applyBorder="1" applyAlignment="1">
      <alignment horizontal="left" vertical="center"/>
    </xf>
    <xf numFmtId="164" fontId="4" fillId="0" borderId="34" xfId="0" applyNumberFormat="1" applyFont="1" applyFill="1" applyBorder="1" applyAlignment="1">
      <alignment horizontal="left" vertical="center"/>
    </xf>
    <xf numFmtId="2" fontId="7" fillId="0" borderId="34" xfId="0" applyNumberFormat="1" applyFont="1" applyFill="1" applyBorder="1" applyAlignment="1">
      <alignment horizontal="left" vertical="center"/>
    </xf>
    <xf numFmtId="2" fontId="7" fillId="0" borderId="33" xfId="0" applyNumberFormat="1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2" fontId="4" fillId="0" borderId="35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2" fontId="4" fillId="0" borderId="34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2" fontId="7" fillId="0" borderId="34" xfId="0" applyNumberFormat="1" applyFont="1" applyFill="1" applyBorder="1" applyAlignment="1">
      <alignment horizontal="right" vertical="center"/>
    </xf>
    <xf numFmtId="2" fontId="7" fillId="0" borderId="33" xfId="0" applyNumberFormat="1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2" fontId="4" fillId="0" borderId="38" xfId="0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2" fontId="4" fillId="0" borderId="38" xfId="0" applyNumberFormat="1" applyFont="1" applyFill="1" applyBorder="1" applyAlignment="1">
      <alignment horizontal="left" vertical="center"/>
    </xf>
    <xf numFmtId="2" fontId="4" fillId="0" borderId="42" xfId="0" applyNumberFormat="1" applyFont="1" applyFill="1" applyBorder="1" applyAlignment="1">
      <alignment horizontal="right" vertical="center"/>
    </xf>
    <xf numFmtId="2" fontId="4" fillId="0" borderId="43" xfId="0" applyNumberFormat="1" applyFont="1" applyFill="1" applyBorder="1" applyAlignment="1">
      <alignment horizontal="right" vertical="center"/>
    </xf>
    <xf numFmtId="2" fontId="4" fillId="0" borderId="41" xfId="0" applyNumberFormat="1" applyFont="1" applyFill="1" applyBorder="1" applyAlignment="1">
      <alignment horizontal="right" vertical="center"/>
    </xf>
    <xf numFmtId="0" fontId="0" fillId="0" borderId="44" xfId="0" applyFill="1" applyBorder="1" applyProtection="1">
      <protection locked="0"/>
    </xf>
    <xf numFmtId="0" fontId="4" fillId="7" borderId="2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7" borderId="23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 applyProtection="1">
      <alignment horizontal="left" vertical="center" wrapText="1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 applyProtection="1">
      <alignment horizontal="left" vertical="center"/>
    </xf>
    <xf numFmtId="0" fontId="10" fillId="4" borderId="46" xfId="0" applyFont="1" applyFill="1" applyBorder="1" applyAlignment="1" applyProtection="1">
      <alignment horizontal="left" vertical="center"/>
    </xf>
    <xf numFmtId="0" fontId="4" fillId="4" borderId="25" xfId="0" applyFont="1" applyFill="1" applyBorder="1" applyAlignment="1" applyProtection="1">
      <alignment horizontal="left" vertical="center"/>
      <protection locked="0"/>
    </xf>
    <xf numFmtId="0" fontId="7" fillId="3" borderId="47" xfId="0" applyFont="1" applyFill="1" applyBorder="1" applyAlignment="1" applyProtection="1">
      <alignment horizontal="left" vertical="center"/>
      <protection locked="0"/>
    </xf>
    <xf numFmtId="0" fontId="4" fillId="4" borderId="47" xfId="0" applyFont="1" applyFill="1" applyBorder="1" applyAlignment="1" applyProtection="1">
      <alignment horizontal="left" vertical="center"/>
      <protection locked="0"/>
    </xf>
    <xf numFmtId="0" fontId="4" fillId="4" borderId="48" xfId="0" applyFont="1" applyFill="1" applyBorder="1" applyAlignment="1" applyProtection="1">
      <alignment horizontal="left" vertical="center"/>
      <protection locked="0"/>
    </xf>
    <xf numFmtId="0" fontId="4" fillId="7" borderId="25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7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165" fontId="4" fillId="4" borderId="3" xfId="1" applyNumberFormat="1" applyFont="1" applyFill="1" applyBorder="1" applyAlignment="1" applyProtection="1">
      <alignment horizontal="left" vertical="center"/>
      <protection locked="0"/>
    </xf>
    <xf numFmtId="165" fontId="4" fillId="4" borderId="3" xfId="1" applyNumberFormat="1" applyFont="1" applyFill="1" applyBorder="1" applyAlignment="1" applyProtection="1">
      <alignment horizontal="right" vertical="center"/>
      <protection locked="0"/>
    </xf>
    <xf numFmtId="165" fontId="7" fillId="3" borderId="3" xfId="1" applyNumberFormat="1" applyFont="1" applyFill="1" applyBorder="1" applyAlignment="1" applyProtection="1">
      <alignment horizontal="left" vertical="center"/>
      <protection locked="0"/>
    </xf>
    <xf numFmtId="165" fontId="7" fillId="3" borderId="3" xfId="1" applyNumberFormat="1" applyFont="1" applyFill="1" applyBorder="1" applyAlignment="1" applyProtection="1">
      <alignment horizontal="right" vertical="center"/>
      <protection locked="0"/>
    </xf>
    <xf numFmtId="2" fontId="4" fillId="4" borderId="3" xfId="0" applyNumberFormat="1" applyFont="1" applyFill="1" applyBorder="1" applyAlignment="1" applyProtection="1">
      <alignment horizontal="right" vertical="center"/>
    </xf>
    <xf numFmtId="2" fontId="4" fillId="4" borderId="3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right" vertical="center"/>
    </xf>
    <xf numFmtId="165" fontId="7" fillId="3" borderId="3" xfId="1" applyNumberFormat="1" applyFont="1" applyFill="1" applyBorder="1" applyAlignment="1" applyProtection="1">
      <alignment horizontal="right" vertical="center"/>
    </xf>
    <xf numFmtId="165" fontId="7" fillId="3" borderId="3" xfId="1" applyNumberFormat="1" applyFont="1" applyFill="1" applyBorder="1" applyAlignment="1" applyProtection="1">
      <alignment horizontal="left" vertical="center"/>
    </xf>
    <xf numFmtId="165" fontId="4" fillId="4" borderId="3" xfId="1" applyNumberFormat="1" applyFont="1" applyFill="1" applyBorder="1" applyAlignment="1" applyProtection="1">
      <alignment horizontal="right" vertical="center"/>
    </xf>
    <xf numFmtId="165" fontId="4" fillId="4" borderId="3" xfId="1" applyNumberFormat="1" applyFont="1" applyFill="1" applyBorder="1" applyAlignment="1" applyProtection="1">
      <alignment horizontal="left" vertical="center"/>
    </xf>
    <xf numFmtId="43" fontId="4" fillId="4" borderId="3" xfId="1" applyNumberFormat="1" applyFont="1" applyFill="1" applyBorder="1" applyAlignment="1" applyProtection="1">
      <alignment horizontal="right" vertical="center"/>
    </xf>
    <xf numFmtId="43" fontId="7" fillId="3" borderId="3" xfId="1" applyNumberFormat="1" applyFont="1" applyFill="1" applyBorder="1" applyAlignment="1" applyProtection="1">
      <alignment horizontal="right" vertical="center"/>
    </xf>
    <xf numFmtId="2" fontId="7" fillId="3" borderId="21" xfId="0" applyNumberFormat="1" applyFont="1" applyFill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right" vertical="center"/>
    </xf>
    <xf numFmtId="2" fontId="4" fillId="7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2" fontId="4" fillId="0" borderId="3" xfId="0" applyNumberFormat="1" applyFont="1" applyFill="1" applyBorder="1" applyAlignment="1" applyProtection="1">
      <alignment horizontal="right" vertical="center"/>
    </xf>
    <xf numFmtId="165" fontId="4" fillId="7" borderId="3" xfId="1" applyNumberFormat="1" applyFont="1" applyFill="1" applyBorder="1" applyAlignment="1" applyProtection="1">
      <alignment horizontal="right" vertical="center"/>
      <protection locked="0"/>
    </xf>
    <xf numFmtId="165" fontId="4" fillId="7" borderId="3" xfId="1" applyNumberFormat="1" applyFont="1" applyFill="1" applyBorder="1" applyAlignment="1" applyProtection="1">
      <alignment horizontal="left" vertical="center"/>
      <protection locked="0"/>
    </xf>
    <xf numFmtId="165" fontId="4" fillId="0" borderId="5" xfId="1" applyNumberFormat="1" applyFont="1" applyFill="1" applyBorder="1" applyAlignment="1" applyProtection="1">
      <alignment horizontal="left" vertical="center"/>
      <protection locked="0"/>
    </xf>
    <xf numFmtId="165" fontId="4" fillId="0" borderId="5" xfId="1" applyNumberFormat="1" applyFont="1" applyFill="1" applyBorder="1" applyAlignment="1" applyProtection="1">
      <alignment horizontal="right" vertical="center"/>
      <protection locked="0"/>
    </xf>
    <xf numFmtId="0" fontId="4" fillId="7" borderId="3" xfId="0" applyFont="1" applyFill="1" applyBorder="1" applyAlignment="1" applyProtection="1">
      <alignment horizontal="right" vertical="center"/>
      <protection locked="0"/>
    </xf>
    <xf numFmtId="165" fontId="4" fillId="0" borderId="3" xfId="1" applyNumberFormat="1" applyFont="1" applyFill="1" applyBorder="1" applyAlignment="1" applyProtection="1">
      <alignment horizontal="right" vertical="center"/>
      <protection locked="0"/>
    </xf>
    <xf numFmtId="165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right" vertical="center"/>
      <protection locked="0"/>
    </xf>
    <xf numFmtId="2" fontId="4" fillId="7" borderId="7" xfId="0" applyNumberFormat="1" applyFont="1" applyFill="1" applyBorder="1" applyAlignment="1" applyProtection="1">
      <alignment horizontal="right" vertical="center"/>
    </xf>
    <xf numFmtId="0" fontId="4" fillId="4" borderId="26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top" wrapText="1"/>
    </xf>
    <xf numFmtId="0" fontId="4" fillId="4" borderId="4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165" fontId="4" fillId="2" borderId="3" xfId="1" applyNumberFormat="1" applyFont="1" applyFill="1" applyBorder="1" applyAlignment="1" applyProtection="1">
      <alignment horizontal="left" vertical="center"/>
      <protection locked="0"/>
    </xf>
    <xf numFmtId="0" fontId="10" fillId="5" borderId="6" xfId="0" applyFont="1" applyFill="1" applyBorder="1" applyAlignment="1" applyProtection="1">
      <alignment horizontal="left" vertical="center"/>
    </xf>
    <xf numFmtId="0" fontId="10" fillId="5" borderId="4" xfId="0" applyFont="1" applyFill="1" applyBorder="1" applyAlignment="1" applyProtection="1">
      <alignment horizontal="left" vertical="center"/>
    </xf>
    <xf numFmtId="0" fontId="10" fillId="5" borderId="11" xfId="0" applyFont="1" applyFill="1" applyBorder="1" applyAlignment="1" applyProtection="1">
      <alignment horizontal="left" vertical="center"/>
    </xf>
    <xf numFmtId="0" fontId="10" fillId="6" borderId="6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 applyProtection="1">
      <alignment horizontal="left" vertical="center"/>
    </xf>
    <xf numFmtId="0" fontId="10" fillId="6" borderId="1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maresan_j\AppData\Local\Microsoft\Windows\Temporary%20Internet%20Files\Content.Outlook\OGVL23FJ\Scoreboard_core_indicators%20for%20OECD.Stat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"/>
      <sheetName val="AUT"/>
      <sheetName val="BEL"/>
      <sheetName val="CAN"/>
      <sheetName val="CHL"/>
      <sheetName val="CHN"/>
      <sheetName val="COL"/>
      <sheetName val="CZE"/>
      <sheetName val="DNK"/>
      <sheetName val="EST"/>
      <sheetName val="FIN"/>
      <sheetName val="FRA"/>
      <sheetName val="GEO"/>
      <sheetName val="GRC"/>
      <sheetName val="HUN"/>
      <sheetName val="IRL"/>
      <sheetName val="ISR"/>
      <sheetName val="ITA"/>
      <sheetName val="JPN"/>
      <sheetName val="KOR"/>
      <sheetName val="MYS"/>
      <sheetName val="MEX"/>
      <sheetName val="NLD"/>
      <sheetName val="NZL"/>
      <sheetName val="NOR"/>
      <sheetName val="PRT"/>
      <sheetName val="RUS"/>
      <sheetName val="SRB"/>
      <sheetName val="SVK"/>
      <sheetName val="SVN"/>
      <sheetName val="ESP"/>
      <sheetName val="SWE"/>
      <sheetName val="CHE"/>
      <sheetName val="THA"/>
      <sheetName val="TUR"/>
      <sheetName val="GBR"/>
      <sheetName val="USA"/>
      <sheetName val="Core indicators"/>
      <sheetName val="Sources and Definiti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3">
          <cell r="K3" t="str">
            <v>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38"/>
  <sheetViews>
    <sheetView zoomScaleNormal="100" workbookViewId="0">
      <pane xSplit="1" topLeftCell="R1" activePane="topRight" state="frozen"/>
      <selection pane="topRight" activeCell="AI22" sqref="AI22"/>
    </sheetView>
  </sheetViews>
  <sheetFormatPr defaultColWidth="9.140625" defaultRowHeight="12.75" x14ac:dyDescent="0.2"/>
  <cols>
    <col min="1" max="1" width="30.42578125" style="8" customWidth="1"/>
    <col min="2" max="2" width="16.7109375" style="8" hidden="1" customWidth="1"/>
    <col min="3" max="3" width="17.42578125" style="7" customWidth="1"/>
    <col min="4" max="4" width="15.140625" style="8" customWidth="1"/>
    <col min="5" max="5" width="13.28515625" style="8" customWidth="1"/>
    <col min="6" max="6" width="5.5703125" style="24" customWidth="1"/>
    <col min="7" max="7" width="13.28515625" style="8" customWidth="1"/>
    <col min="8" max="8" width="5.5703125" style="24" customWidth="1"/>
    <col min="9" max="9" width="13.28515625" style="8" customWidth="1"/>
    <col min="10" max="10" width="5.5703125" style="24" customWidth="1"/>
    <col min="11" max="11" width="13.28515625" style="8" customWidth="1"/>
    <col min="12" max="12" width="5.5703125" style="24" customWidth="1"/>
    <col min="13" max="13" width="13.28515625" style="8" customWidth="1"/>
    <col min="14" max="14" width="5.5703125" style="24" customWidth="1"/>
    <col min="15" max="15" width="13.28515625" style="8" customWidth="1"/>
    <col min="16" max="16" width="5.5703125" style="24" customWidth="1"/>
    <col min="17" max="17" width="13.28515625" style="8" customWidth="1"/>
    <col min="18" max="18" width="5.5703125" style="24" customWidth="1"/>
    <col min="19" max="19" width="13.28515625" style="8" customWidth="1"/>
    <col min="20" max="20" width="5.5703125" style="24" customWidth="1"/>
    <col min="21" max="21" width="13.28515625" style="8" customWidth="1"/>
    <col min="22" max="22" width="5.5703125" style="24" customWidth="1"/>
    <col min="23" max="23" width="13.28515625" style="8" customWidth="1"/>
    <col min="24" max="24" width="5.5703125" style="24" customWidth="1"/>
    <col min="25" max="25" width="10.42578125" style="24" bestFit="1" customWidth="1"/>
    <col min="26" max="26" width="5.28515625" style="24" bestFit="1" customWidth="1"/>
    <col min="27" max="27" width="12.5703125" style="24" customWidth="1"/>
    <col min="28" max="28" width="5.28515625" style="24" bestFit="1" customWidth="1"/>
    <col min="29" max="29" width="15" style="24" customWidth="1"/>
    <col min="30" max="30" width="5.5703125" style="24" customWidth="1"/>
    <col min="31" max="31" width="14.42578125" style="24" customWidth="1"/>
    <col min="32" max="32" width="5.5703125" style="24" customWidth="1"/>
    <col min="33" max="33" width="13.42578125" style="24" customWidth="1"/>
    <col min="34" max="34" width="5.5703125" style="24" customWidth="1"/>
    <col min="35" max="35" width="31.7109375" style="8" customWidth="1"/>
    <col min="36" max="16384" width="9.140625" style="8"/>
  </cols>
  <sheetData>
    <row r="1" spans="1:35" ht="18" customHeight="1" thickTop="1" thickBot="1" x14ac:dyDescent="0.25">
      <c r="A1" s="173" t="s">
        <v>136</v>
      </c>
      <c r="B1" s="44"/>
      <c r="C1" s="1"/>
      <c r="D1" s="2"/>
      <c r="E1" s="45"/>
      <c r="F1" s="2"/>
      <c r="G1" s="45"/>
      <c r="H1" s="45"/>
      <c r="I1" s="45"/>
      <c r="J1" s="45"/>
      <c r="K1" s="45"/>
      <c r="L1" s="45"/>
      <c r="M1" s="45"/>
      <c r="N1" s="45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11" customFormat="1" ht="24.75" customHeight="1" thickBot="1" x14ac:dyDescent="0.25">
      <c r="A2" s="47" t="s">
        <v>0</v>
      </c>
      <c r="B2" s="47" t="s">
        <v>21</v>
      </c>
      <c r="C2" s="47" t="s">
        <v>1</v>
      </c>
      <c r="D2" s="47" t="s">
        <v>48</v>
      </c>
      <c r="E2" s="47">
        <v>2007</v>
      </c>
      <c r="F2" s="47" t="s">
        <v>94</v>
      </c>
      <c r="G2" s="47">
        <v>2008</v>
      </c>
      <c r="H2" s="47" t="s">
        <v>94</v>
      </c>
      <c r="I2" s="47">
        <v>2009</v>
      </c>
      <c r="J2" s="47" t="s">
        <v>94</v>
      </c>
      <c r="K2" s="47">
        <v>2010</v>
      </c>
      <c r="L2" s="47" t="s">
        <v>94</v>
      </c>
      <c r="M2" s="47">
        <v>2011</v>
      </c>
      <c r="N2" s="47" t="s">
        <v>94</v>
      </c>
      <c r="O2" s="47">
        <v>2012</v>
      </c>
      <c r="P2" s="47" t="s">
        <v>94</v>
      </c>
      <c r="Q2" s="47">
        <v>2013</v>
      </c>
      <c r="R2" s="47" t="s">
        <v>94</v>
      </c>
      <c r="S2" s="47">
        <v>2014</v>
      </c>
      <c r="T2" s="47" t="s">
        <v>94</v>
      </c>
      <c r="U2" s="47">
        <v>2015</v>
      </c>
      <c r="V2" s="47" t="s">
        <v>94</v>
      </c>
      <c r="W2" s="47">
        <v>2016</v>
      </c>
      <c r="X2" s="47" t="s">
        <v>94</v>
      </c>
      <c r="Y2" s="47">
        <v>2017</v>
      </c>
      <c r="Z2" s="47" t="s">
        <v>94</v>
      </c>
      <c r="AA2" s="47">
        <v>2018</v>
      </c>
      <c r="AB2" s="47" t="s">
        <v>94</v>
      </c>
      <c r="AC2" s="47">
        <v>2019</v>
      </c>
      <c r="AD2" s="47" t="s">
        <v>94</v>
      </c>
      <c r="AE2" s="47">
        <v>2020</v>
      </c>
      <c r="AF2" s="47" t="s">
        <v>94</v>
      </c>
      <c r="AG2" s="47">
        <v>2021</v>
      </c>
      <c r="AH2" s="47" t="s">
        <v>94</v>
      </c>
      <c r="AI2" s="63" t="s">
        <v>53</v>
      </c>
    </row>
    <row r="3" spans="1:35" ht="13.5" thickBot="1" x14ac:dyDescent="0.25">
      <c r="A3" s="175" t="s">
        <v>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7"/>
    </row>
    <row r="4" spans="1:35" x14ac:dyDescent="0.2">
      <c r="A4" s="48" t="s">
        <v>139</v>
      </c>
      <c r="B4" s="49" t="s">
        <v>26</v>
      </c>
      <c r="C4" s="174" t="s">
        <v>137</v>
      </c>
      <c r="D4" s="138" t="s">
        <v>138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8"/>
      <c r="AA4" s="139"/>
      <c r="AB4" s="138"/>
      <c r="AC4" s="138"/>
      <c r="AD4" s="138"/>
      <c r="AE4" s="138"/>
      <c r="AF4" s="138"/>
      <c r="AG4" s="138"/>
      <c r="AH4" s="138"/>
      <c r="AI4" s="51"/>
    </row>
    <row r="5" spans="1:35" x14ac:dyDescent="0.2">
      <c r="A5" s="52" t="s">
        <v>140</v>
      </c>
      <c r="B5" s="53" t="s">
        <v>27</v>
      </c>
      <c r="C5" s="174" t="s">
        <v>137</v>
      </c>
      <c r="D5" s="138" t="s">
        <v>138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0"/>
      <c r="AA5" s="141"/>
      <c r="AB5" s="140"/>
      <c r="AC5" s="140"/>
      <c r="AD5" s="140"/>
      <c r="AE5" s="140"/>
      <c r="AF5" s="140"/>
      <c r="AG5" s="140"/>
      <c r="AH5" s="140"/>
      <c r="AI5" s="54"/>
    </row>
    <row r="6" spans="1:35" ht="22.5" x14ac:dyDescent="0.2">
      <c r="A6" s="48" t="s">
        <v>66</v>
      </c>
      <c r="B6" s="49" t="s">
        <v>28</v>
      </c>
      <c r="C6" s="55" t="s">
        <v>130</v>
      </c>
      <c r="D6" s="48"/>
      <c r="E6" s="142" t="str">
        <f>IFERROR(E4/E5*100,"")</f>
        <v/>
      </c>
      <c r="F6" s="143"/>
      <c r="G6" s="142" t="str">
        <f>IFERROR(G4/G5*100,"")</f>
        <v/>
      </c>
      <c r="H6" s="143"/>
      <c r="I6" s="142" t="str">
        <f>IFERROR(I4/I5*100,"")</f>
        <v/>
      </c>
      <c r="J6" s="143"/>
      <c r="K6" s="142" t="str">
        <f>IFERROR(K4/K5*100,"")</f>
        <v/>
      </c>
      <c r="L6" s="143"/>
      <c r="M6" s="142" t="str">
        <f>IFERROR(M4/M5*100,"")</f>
        <v/>
      </c>
      <c r="N6" s="143"/>
      <c r="O6" s="142" t="str">
        <f>IFERROR(O4/O5*100,"")</f>
        <v/>
      </c>
      <c r="P6" s="143"/>
      <c r="Q6" s="142" t="str">
        <f>IFERROR(Q4/Q5*100,"")</f>
        <v/>
      </c>
      <c r="R6" s="143"/>
      <c r="S6" s="142" t="str">
        <f>IFERROR(S4/S5*100,"")</f>
        <v/>
      </c>
      <c r="T6" s="143"/>
      <c r="U6" s="142" t="str">
        <f>IFERROR(U4/U5*100,"")</f>
        <v/>
      </c>
      <c r="V6" s="143"/>
      <c r="W6" s="142" t="str">
        <f>IFERROR(W4/W5*100,"")</f>
        <v/>
      </c>
      <c r="X6" s="143"/>
      <c r="Y6" s="142" t="str">
        <f>IFERROR(Y4/Y5*100,"")</f>
        <v/>
      </c>
      <c r="Z6" s="49"/>
      <c r="AA6" s="142" t="str">
        <f>IFERROR(AA4/AA5*100,"")</f>
        <v/>
      </c>
      <c r="AB6" s="49"/>
      <c r="AC6" s="49"/>
      <c r="AD6" s="49"/>
      <c r="AE6" s="49"/>
      <c r="AF6" s="49"/>
      <c r="AG6" s="49"/>
      <c r="AH6" s="49"/>
      <c r="AI6" s="51"/>
    </row>
    <row r="7" spans="1:35" x14ac:dyDescent="0.2">
      <c r="A7" s="52" t="s">
        <v>24</v>
      </c>
      <c r="B7" s="53" t="s">
        <v>29</v>
      </c>
      <c r="C7" s="174" t="s">
        <v>137</v>
      </c>
      <c r="D7" s="138" t="s">
        <v>138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53"/>
      <c r="AA7" s="144"/>
      <c r="AB7" s="53"/>
      <c r="AC7" s="53"/>
      <c r="AD7" s="53"/>
      <c r="AE7" s="53"/>
      <c r="AF7" s="53"/>
      <c r="AG7" s="53"/>
      <c r="AH7" s="53"/>
      <c r="AI7" s="54"/>
    </row>
    <row r="8" spans="1:35" x14ac:dyDescent="0.2">
      <c r="A8" s="48" t="s">
        <v>25</v>
      </c>
      <c r="B8" s="49" t="s">
        <v>30</v>
      </c>
      <c r="C8" s="174" t="s">
        <v>137</v>
      </c>
      <c r="D8" s="138" t="s">
        <v>138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49"/>
      <c r="AA8" s="145"/>
      <c r="AB8" s="49"/>
      <c r="AC8" s="49"/>
      <c r="AD8" s="49"/>
      <c r="AE8" s="49"/>
      <c r="AF8" s="49"/>
      <c r="AG8" s="49"/>
      <c r="AH8" s="49"/>
      <c r="AI8" s="51"/>
    </row>
    <row r="9" spans="1:35" x14ac:dyDescent="0.2">
      <c r="A9" s="52" t="s">
        <v>67</v>
      </c>
      <c r="B9" s="53" t="s">
        <v>63</v>
      </c>
      <c r="C9" s="56" t="s">
        <v>64</v>
      </c>
      <c r="D9" s="52"/>
      <c r="E9" s="146" t="str">
        <f>IFERROR(E8/E7*100,"")</f>
        <v/>
      </c>
      <c r="F9" s="144"/>
      <c r="G9" s="146" t="str">
        <f>IFERROR(G8/G7*100,"")</f>
        <v/>
      </c>
      <c r="H9" s="144"/>
      <c r="I9" s="146" t="str">
        <f>IFERROR(I8/I7*100,"")</f>
        <v/>
      </c>
      <c r="J9" s="144"/>
      <c r="K9" s="146" t="str">
        <f>IFERROR(K8/K7*100,"")</f>
        <v/>
      </c>
      <c r="L9" s="144"/>
      <c r="M9" s="146" t="str">
        <f>IFERROR(M8/M7*100,"")</f>
        <v/>
      </c>
      <c r="N9" s="144"/>
      <c r="O9" s="146" t="str">
        <f>IFERROR(O8/O7*100,"")</f>
        <v/>
      </c>
      <c r="P9" s="144"/>
      <c r="Q9" s="146" t="str">
        <f>IFERROR(Q8/Q7*100,"")</f>
        <v/>
      </c>
      <c r="R9" s="144"/>
      <c r="S9" s="146" t="str">
        <f>IFERROR(S8/S7*100,"")</f>
        <v/>
      </c>
      <c r="T9" s="144"/>
      <c r="U9" s="146" t="str">
        <f>IFERROR(U8/U7*100,"")</f>
        <v/>
      </c>
      <c r="V9" s="144"/>
      <c r="W9" s="146" t="str">
        <f>IFERROR(W8/W7*100,"")</f>
        <v/>
      </c>
      <c r="X9" s="144"/>
      <c r="Y9" s="146" t="str">
        <f>IFERROR(Y8/Y7*100,"")</f>
        <v/>
      </c>
      <c r="Z9" s="53"/>
      <c r="AA9" s="146" t="str">
        <f>IFERROR(AA8/AA7*100,"")</f>
        <v/>
      </c>
      <c r="AB9" s="53"/>
      <c r="AC9" s="53"/>
      <c r="AD9" s="53"/>
      <c r="AE9" s="53"/>
      <c r="AF9" s="53"/>
      <c r="AG9" s="53"/>
      <c r="AH9" s="53"/>
      <c r="AI9" s="54"/>
    </row>
    <row r="10" spans="1:35" x14ac:dyDescent="0.2">
      <c r="A10" s="48" t="s">
        <v>127</v>
      </c>
      <c r="B10" s="49" t="s">
        <v>31</v>
      </c>
      <c r="C10" s="174" t="s">
        <v>137</v>
      </c>
      <c r="D10" s="138" t="s">
        <v>138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49"/>
      <c r="AA10" s="145"/>
      <c r="AB10" s="49"/>
      <c r="AC10" s="49"/>
      <c r="AD10" s="49"/>
      <c r="AE10" s="49"/>
      <c r="AF10" s="49"/>
      <c r="AG10" s="49"/>
      <c r="AH10" s="49"/>
      <c r="AI10" s="51"/>
    </row>
    <row r="11" spans="1:35" x14ac:dyDescent="0.2">
      <c r="A11" s="52" t="s">
        <v>128</v>
      </c>
      <c r="B11" s="53" t="s">
        <v>32</v>
      </c>
      <c r="C11" s="174" t="s">
        <v>137</v>
      </c>
      <c r="D11" s="138" t="s">
        <v>138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53"/>
      <c r="AA11" s="144"/>
      <c r="AB11" s="53"/>
      <c r="AC11" s="53"/>
      <c r="AD11" s="53"/>
      <c r="AE11" s="53"/>
      <c r="AF11" s="53"/>
      <c r="AG11" s="53"/>
      <c r="AH11" s="53"/>
      <c r="AI11" s="54"/>
    </row>
    <row r="12" spans="1:35" x14ac:dyDescent="0.2">
      <c r="A12" s="48" t="s">
        <v>102</v>
      </c>
      <c r="B12" s="48" t="s">
        <v>103</v>
      </c>
      <c r="C12" s="55" t="s">
        <v>104</v>
      </c>
      <c r="D12" s="48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48"/>
      <c r="AA12" s="147"/>
      <c r="AB12" s="48"/>
      <c r="AC12" s="48"/>
      <c r="AD12" s="48"/>
      <c r="AE12" s="48"/>
      <c r="AF12" s="48"/>
      <c r="AG12" s="48"/>
      <c r="AH12" s="48"/>
      <c r="AI12" s="51"/>
    </row>
    <row r="13" spans="1:35" x14ac:dyDescent="0.2">
      <c r="A13" s="52" t="s">
        <v>5</v>
      </c>
      <c r="B13" s="52" t="s">
        <v>33</v>
      </c>
      <c r="C13" s="174" t="s">
        <v>137</v>
      </c>
      <c r="D13" s="138" t="s">
        <v>138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9"/>
      <c r="AA13" s="148"/>
      <c r="AB13" s="149"/>
      <c r="AC13" s="149"/>
      <c r="AD13" s="149"/>
      <c r="AE13" s="149"/>
      <c r="AF13" s="149"/>
      <c r="AG13" s="149"/>
      <c r="AH13" s="149"/>
      <c r="AI13" s="54"/>
    </row>
    <row r="14" spans="1:35" x14ac:dyDescent="0.2">
      <c r="A14" s="48" t="s">
        <v>6</v>
      </c>
      <c r="B14" s="48" t="s">
        <v>34</v>
      </c>
      <c r="C14" s="138" t="s">
        <v>52</v>
      </c>
      <c r="D14" s="48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50"/>
      <c r="AB14" s="151"/>
      <c r="AC14" s="151"/>
      <c r="AD14" s="151"/>
      <c r="AE14" s="151"/>
      <c r="AF14" s="151"/>
      <c r="AG14" s="151"/>
      <c r="AH14" s="151"/>
      <c r="AI14" s="51"/>
    </row>
    <row r="15" spans="1:35" x14ac:dyDescent="0.2">
      <c r="A15" s="52" t="s">
        <v>61</v>
      </c>
      <c r="B15" s="52" t="s">
        <v>97</v>
      </c>
      <c r="C15" s="174" t="s">
        <v>137</v>
      </c>
      <c r="D15" s="138" t="s">
        <v>138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  <c r="AA15" s="148"/>
      <c r="AB15" s="149"/>
      <c r="AC15" s="149"/>
      <c r="AD15" s="149"/>
      <c r="AE15" s="149"/>
      <c r="AF15" s="149"/>
      <c r="AG15" s="149"/>
      <c r="AH15" s="149"/>
      <c r="AI15" s="54"/>
    </row>
    <row r="16" spans="1:35" x14ac:dyDescent="0.2">
      <c r="A16" s="48" t="s">
        <v>7</v>
      </c>
      <c r="B16" s="48" t="s">
        <v>35</v>
      </c>
      <c r="C16" s="55" t="s">
        <v>100</v>
      </c>
      <c r="D16" s="48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1"/>
      <c r="AA16" s="152"/>
      <c r="AB16" s="151"/>
      <c r="AC16" s="151"/>
      <c r="AD16" s="151"/>
      <c r="AE16" s="151"/>
      <c r="AF16" s="151"/>
      <c r="AG16" s="151"/>
      <c r="AH16" s="151"/>
      <c r="AI16" s="51"/>
    </row>
    <row r="17" spans="1:35" x14ac:dyDescent="0.2">
      <c r="A17" s="52" t="s">
        <v>8</v>
      </c>
      <c r="B17" s="52" t="s">
        <v>36</v>
      </c>
      <c r="C17" s="56" t="s">
        <v>101</v>
      </c>
      <c r="D17" s="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49"/>
      <c r="AA17" s="153"/>
      <c r="AB17" s="149"/>
      <c r="AC17" s="149"/>
      <c r="AD17" s="149"/>
      <c r="AE17" s="149"/>
      <c r="AF17" s="149"/>
      <c r="AG17" s="149"/>
      <c r="AH17" s="149"/>
      <c r="AI17" s="54"/>
    </row>
    <row r="18" spans="1:35" x14ac:dyDescent="0.2">
      <c r="A18" s="48" t="s">
        <v>9</v>
      </c>
      <c r="B18" s="48" t="s">
        <v>37</v>
      </c>
      <c r="C18" s="48" t="s">
        <v>50</v>
      </c>
      <c r="D18" s="48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48"/>
      <c r="AA18" s="147"/>
      <c r="AB18" s="48"/>
      <c r="AC18" s="48"/>
      <c r="AD18" s="48"/>
      <c r="AE18" s="48"/>
      <c r="AF18" s="48"/>
      <c r="AG18" s="48"/>
      <c r="AH18" s="48"/>
      <c r="AI18" s="51"/>
    </row>
    <row r="19" spans="1:35" x14ac:dyDescent="0.2">
      <c r="A19" s="57" t="s">
        <v>10</v>
      </c>
      <c r="B19" s="57" t="s">
        <v>38</v>
      </c>
      <c r="C19" s="57" t="s">
        <v>50</v>
      </c>
      <c r="D19" s="57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57"/>
      <c r="AA19" s="154"/>
      <c r="AB19" s="57"/>
      <c r="AC19" s="52"/>
      <c r="AD19" s="52"/>
      <c r="AE19" s="52"/>
      <c r="AF19" s="52"/>
      <c r="AG19" s="52"/>
      <c r="AH19" s="52"/>
      <c r="AI19" s="54"/>
    </row>
    <row r="20" spans="1:35" ht="13.5" thickBot="1" x14ac:dyDescent="0.25">
      <c r="A20" s="58" t="s">
        <v>11</v>
      </c>
      <c r="B20" s="58" t="s">
        <v>39</v>
      </c>
      <c r="C20" s="58" t="s">
        <v>51</v>
      </c>
      <c r="D20" s="58"/>
      <c r="E20" s="155" t="str">
        <f>IF(ISBLANK(E18),IF(ISBLANK(E19),"",E18-E19),E18-E19)</f>
        <v/>
      </c>
      <c r="F20" s="155"/>
      <c r="G20" s="155" t="str">
        <f>IF(ISBLANK(G18),IF(ISBLANK(G19),"",G18-G19),G18-G19)</f>
        <v/>
      </c>
      <c r="H20" s="155"/>
      <c r="I20" s="155" t="str">
        <f>IF(ISBLANK(I18),IF(ISBLANK(I19),"",I18-I19),I18-I19)</f>
        <v/>
      </c>
      <c r="J20" s="155"/>
      <c r="K20" s="155" t="str">
        <f>IF(ISBLANK(K18),IF(ISBLANK(K19),"",K18-K19),K18-K19)</f>
        <v/>
      </c>
      <c r="L20" s="155"/>
      <c r="M20" s="155" t="str">
        <f>IF(ISBLANK(M18),IF(ISBLANK(M19),"",M18-M19),M18-M19)</f>
        <v/>
      </c>
      <c r="N20" s="155"/>
      <c r="O20" s="155" t="str">
        <f>IF(ISBLANK(O18),IF(ISBLANK(O19),"",O18-O19),O18-O19)</f>
        <v/>
      </c>
      <c r="P20" s="155"/>
      <c r="Q20" s="155" t="str">
        <f>IF(ISBLANK(Q18),IF(ISBLANK(Q19),"",Q18-Q19),Q18-Q19)</f>
        <v/>
      </c>
      <c r="R20" s="155"/>
      <c r="S20" s="155" t="str">
        <f>IF(ISBLANK(S18),IF(ISBLANK(S19),"",S18-S19),S18-S19)</f>
        <v/>
      </c>
      <c r="T20" s="155"/>
      <c r="U20" s="155" t="str">
        <f>IF(ISBLANK(U18),IF(ISBLANK(U19),"",U18-U19),U18-U19)</f>
        <v/>
      </c>
      <c r="V20" s="155"/>
      <c r="W20" s="155" t="str">
        <f>IF(ISBLANK(W18),IF(ISBLANK(W19),"",W18-W19),W18-W19)</f>
        <v/>
      </c>
      <c r="X20" s="155"/>
      <c r="Y20" s="155" t="str">
        <f>IF(ISBLANK(Y18),IF(ISBLANK(Y19),"",Y18-Y19),Y18-Y19)</f>
        <v/>
      </c>
      <c r="Z20" s="58"/>
      <c r="AA20" s="155" t="str">
        <f>IF(ISBLANK(AA18),IF(ISBLANK(AA19),"",AA18-AA19),AA18-AA19)</f>
        <v/>
      </c>
      <c r="AB20" s="58"/>
      <c r="AC20" s="58"/>
      <c r="AD20" s="58"/>
      <c r="AE20" s="58"/>
      <c r="AF20" s="58"/>
      <c r="AG20" s="58"/>
      <c r="AH20" s="58"/>
      <c r="AI20" s="117"/>
    </row>
    <row r="21" spans="1:35" ht="33.75" x14ac:dyDescent="0.2">
      <c r="A21" s="52" t="s">
        <v>12</v>
      </c>
      <c r="B21" s="53" t="s">
        <v>40</v>
      </c>
      <c r="C21" s="56" t="s">
        <v>57</v>
      </c>
      <c r="D21" s="52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53"/>
      <c r="AA21" s="144"/>
      <c r="AB21" s="53"/>
      <c r="AC21" s="53"/>
      <c r="AD21" s="53"/>
      <c r="AE21" s="53"/>
      <c r="AF21" s="53"/>
      <c r="AG21" s="53"/>
      <c r="AH21" s="53"/>
      <c r="AI21" s="54"/>
    </row>
    <row r="22" spans="1:35" ht="22.5" x14ac:dyDescent="0.2">
      <c r="A22" s="48" t="s">
        <v>55</v>
      </c>
      <c r="B22" s="49" t="s">
        <v>56</v>
      </c>
      <c r="C22" s="55" t="s">
        <v>65</v>
      </c>
      <c r="D22" s="48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49"/>
      <c r="AA22" s="145"/>
      <c r="AB22" s="49"/>
      <c r="AC22" s="49"/>
      <c r="AD22" s="49"/>
      <c r="AE22" s="49"/>
      <c r="AF22" s="49"/>
      <c r="AG22" s="49"/>
      <c r="AH22" s="49"/>
      <c r="AI22" s="51"/>
    </row>
    <row r="23" spans="1:35" ht="22.5" x14ac:dyDescent="0.2">
      <c r="A23" s="52" t="s">
        <v>13</v>
      </c>
      <c r="B23" s="53" t="s">
        <v>41</v>
      </c>
      <c r="C23" s="56" t="s">
        <v>105</v>
      </c>
      <c r="D23" s="52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53"/>
      <c r="AA23" s="144"/>
      <c r="AB23" s="53"/>
      <c r="AC23" s="53"/>
      <c r="AD23" s="53"/>
      <c r="AE23" s="53"/>
      <c r="AF23" s="53"/>
      <c r="AG23" s="53"/>
      <c r="AH23" s="53"/>
      <c r="AI23" s="54"/>
    </row>
    <row r="24" spans="1:35" ht="23.25" thickBot="1" x14ac:dyDescent="0.25">
      <c r="A24" s="48" t="s">
        <v>14</v>
      </c>
      <c r="B24" s="49" t="s">
        <v>42</v>
      </c>
      <c r="C24" s="55" t="s">
        <v>54</v>
      </c>
      <c r="D24" s="48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49"/>
      <c r="AA24" s="145"/>
      <c r="AB24" s="49"/>
      <c r="AC24" s="49"/>
      <c r="AD24" s="49"/>
      <c r="AE24" s="49"/>
      <c r="AF24" s="49"/>
      <c r="AG24" s="49"/>
      <c r="AH24" s="49"/>
      <c r="AI24" s="51"/>
    </row>
    <row r="25" spans="1:35" s="12" customFormat="1" thickBot="1" x14ac:dyDescent="0.25">
      <c r="A25" s="178" t="s">
        <v>15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</row>
    <row r="26" spans="1:35" x14ac:dyDescent="0.2">
      <c r="A26" s="118" t="s">
        <v>16</v>
      </c>
      <c r="B26" s="59" t="s">
        <v>58</v>
      </c>
      <c r="C26" s="174" t="s">
        <v>137</v>
      </c>
      <c r="D26" s="138" t="s">
        <v>138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59"/>
      <c r="AA26" s="156"/>
      <c r="AB26" s="59"/>
      <c r="AC26" s="59"/>
      <c r="AD26" s="59"/>
      <c r="AE26" s="59"/>
      <c r="AF26" s="59"/>
      <c r="AG26" s="59"/>
      <c r="AH26" s="59"/>
      <c r="AI26" s="114"/>
    </row>
    <row r="27" spans="1:35" ht="22.5" x14ac:dyDescent="0.2">
      <c r="A27" s="119" t="s">
        <v>106</v>
      </c>
      <c r="B27" s="5" t="s">
        <v>43</v>
      </c>
      <c r="C27" s="120" t="s">
        <v>17</v>
      </c>
      <c r="D27" s="119"/>
      <c r="E27" s="157"/>
      <c r="F27" s="157"/>
      <c r="G27" s="158" t="str">
        <f>IFERROR((G26-E26)/E26*100,"")</f>
        <v/>
      </c>
      <c r="H27" s="157"/>
      <c r="I27" s="158" t="str">
        <f>IFERROR((I26-G26)/G26*100,"")</f>
        <v/>
      </c>
      <c r="J27" s="157"/>
      <c r="K27" s="158" t="str">
        <f>IFERROR((K26-I26)/I26*100,"")</f>
        <v/>
      </c>
      <c r="L27" s="157"/>
      <c r="M27" s="158" t="str">
        <f>IFERROR((M26-K26)/K26*100,"")</f>
        <v/>
      </c>
      <c r="N27" s="157"/>
      <c r="O27" s="158" t="str">
        <f>IFERROR((O26-M26)/M26*100,"")</f>
        <v/>
      </c>
      <c r="P27" s="157"/>
      <c r="Q27" s="158" t="str">
        <f>IFERROR((Q26-O26)/O26*100,"")</f>
        <v/>
      </c>
      <c r="R27" s="157"/>
      <c r="S27" s="158" t="str">
        <f>IFERROR((S26-Q26)/Q26*100,"")</f>
        <v/>
      </c>
      <c r="T27" s="157"/>
      <c r="U27" s="158" t="str">
        <f>IFERROR((U26-S26)/S26*100,"")</f>
        <v/>
      </c>
      <c r="V27" s="157"/>
      <c r="W27" s="158" t="str">
        <f>IFERROR((W26-U26)/U26*100,"")</f>
        <v/>
      </c>
      <c r="X27" s="157"/>
      <c r="Y27" s="158" t="str">
        <f>IFERROR((Y26-W26)/W26*100,"")</f>
        <v/>
      </c>
      <c r="Z27" s="5"/>
      <c r="AA27" s="158" t="str">
        <f>IFERROR((AA26-Y26)/Y26*100,"")</f>
        <v/>
      </c>
      <c r="AB27" s="5"/>
      <c r="AC27" s="5"/>
      <c r="AD27" s="5"/>
      <c r="AE27" s="5"/>
      <c r="AF27" s="5"/>
      <c r="AG27" s="5"/>
      <c r="AH27" s="5"/>
      <c r="AI27" s="115"/>
    </row>
    <row r="28" spans="1:35" x14ac:dyDescent="0.2">
      <c r="A28" s="118" t="s">
        <v>18</v>
      </c>
      <c r="B28" s="59" t="s">
        <v>44</v>
      </c>
      <c r="C28" s="174" t="s">
        <v>137</v>
      </c>
      <c r="D28" s="138" t="s">
        <v>138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60"/>
      <c r="AC28" s="160"/>
      <c r="AD28" s="160"/>
      <c r="AE28" s="160"/>
      <c r="AF28" s="160"/>
      <c r="AG28" s="160"/>
      <c r="AH28" s="160"/>
      <c r="AI28" s="114"/>
    </row>
    <row r="29" spans="1:35" ht="13.5" thickBot="1" x14ac:dyDescent="0.25">
      <c r="A29" s="121" t="s">
        <v>129</v>
      </c>
      <c r="B29" s="6" t="s">
        <v>45</v>
      </c>
      <c r="C29" s="174" t="s">
        <v>137</v>
      </c>
      <c r="D29" s="138" t="s">
        <v>138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1"/>
      <c r="AA29" s="162"/>
      <c r="AB29" s="161"/>
      <c r="AC29" s="161"/>
      <c r="AD29" s="161"/>
      <c r="AE29" s="161"/>
      <c r="AF29" s="161"/>
      <c r="AG29" s="161"/>
      <c r="AH29" s="161"/>
      <c r="AI29" s="122"/>
    </row>
    <row r="30" spans="1:35" s="12" customFormat="1" thickBot="1" x14ac:dyDescent="0.25">
      <c r="A30" s="178" t="s">
        <v>60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80"/>
    </row>
    <row r="31" spans="1:35" ht="22.5" x14ac:dyDescent="0.2">
      <c r="A31" s="118" t="s">
        <v>19</v>
      </c>
      <c r="B31" s="59" t="s">
        <v>46</v>
      </c>
      <c r="C31" s="123" t="s">
        <v>131</v>
      </c>
      <c r="D31" s="118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59"/>
      <c r="AA31" s="163"/>
      <c r="AB31" s="59"/>
      <c r="AC31" s="59"/>
      <c r="AD31" s="59"/>
      <c r="AE31" s="59"/>
      <c r="AF31" s="59"/>
      <c r="AG31" s="59"/>
      <c r="AH31" s="59"/>
      <c r="AI31" s="114"/>
    </row>
    <row r="32" spans="1:35" x14ac:dyDescent="0.2">
      <c r="A32" s="119" t="s">
        <v>132</v>
      </c>
      <c r="B32" s="5" t="s">
        <v>133</v>
      </c>
      <c r="C32" s="120" t="s">
        <v>52</v>
      </c>
      <c r="D32" s="119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5"/>
      <c r="AA32" s="164"/>
      <c r="AB32" s="165"/>
      <c r="AC32" s="165"/>
      <c r="AD32" s="165"/>
      <c r="AE32" s="165"/>
      <c r="AF32" s="165"/>
      <c r="AG32" s="165"/>
      <c r="AH32" s="165"/>
      <c r="AI32" s="115"/>
    </row>
    <row r="33" spans="1:35" ht="23.25" thickBot="1" x14ac:dyDescent="0.25">
      <c r="A33" s="124" t="s">
        <v>134</v>
      </c>
      <c r="B33" s="60" t="s">
        <v>135</v>
      </c>
      <c r="C33" s="125" t="s">
        <v>17</v>
      </c>
      <c r="D33" s="124"/>
      <c r="E33" s="166"/>
      <c r="F33" s="166"/>
      <c r="G33" s="167" t="str">
        <f>IFERROR((G32-E32)/E32*100,"")</f>
        <v/>
      </c>
      <c r="H33" s="166"/>
      <c r="I33" s="167" t="str">
        <f>IFERROR((I32-G32)/G32*100,"")</f>
        <v/>
      </c>
      <c r="J33" s="166"/>
      <c r="K33" s="167" t="str">
        <f>IFERROR((K32-I32)/I32*100,"")</f>
        <v/>
      </c>
      <c r="L33" s="166"/>
      <c r="M33" s="167" t="str">
        <f>IFERROR((M32-K32)/K32*100,"")</f>
        <v/>
      </c>
      <c r="N33" s="166"/>
      <c r="O33" s="167" t="str">
        <f>IFERROR((O32-M32)/M32*100,"")</f>
        <v/>
      </c>
      <c r="P33" s="166"/>
      <c r="Q33" s="167" t="str">
        <f>IFERROR((Q32-O32)/O32*100,"")</f>
        <v/>
      </c>
      <c r="R33" s="166"/>
      <c r="S33" s="167" t="str">
        <f>IFERROR((S32-Q32)/Q32*100,"")</f>
        <v/>
      </c>
      <c r="T33" s="166"/>
      <c r="U33" s="167" t="str">
        <f>IFERROR((U32-S32)/S32*100,"")</f>
        <v/>
      </c>
      <c r="V33" s="166"/>
      <c r="W33" s="167" t="str">
        <f>IFERROR((W32-U32)/U32*100,"")</f>
        <v/>
      </c>
      <c r="X33" s="166"/>
      <c r="Y33" s="167" t="str">
        <f>IFERROR((Y32-W32)/W32*100,"")</f>
        <v/>
      </c>
      <c r="Z33" s="60"/>
      <c r="AA33" s="167" t="str">
        <f>IFERROR((AA32-Y32)/Y32*100,"")</f>
        <v/>
      </c>
      <c r="AB33" s="60"/>
      <c r="AC33" s="60"/>
      <c r="AD33" s="60"/>
      <c r="AE33" s="60"/>
      <c r="AF33" s="60"/>
      <c r="AG33" s="60"/>
      <c r="AH33" s="60"/>
      <c r="AI33" s="116"/>
    </row>
    <row r="36" spans="1:35" x14ac:dyDescent="0.2">
      <c r="A36" s="13" t="s">
        <v>99</v>
      </c>
    </row>
    <row r="37" spans="1:35" x14ac:dyDescent="0.2">
      <c r="A37" s="13" t="s">
        <v>95</v>
      </c>
    </row>
    <row r="38" spans="1:35" x14ac:dyDescent="0.2">
      <c r="A38" s="13" t="s">
        <v>96</v>
      </c>
    </row>
  </sheetData>
  <dataConsolidate/>
  <mergeCells count="3">
    <mergeCell ref="A3:AI3"/>
    <mergeCell ref="A25:AI25"/>
    <mergeCell ref="A30:AI30"/>
  </mergeCells>
  <dataValidations count="1">
    <dataValidation type="list" showInputMessage="1" showErrorMessage="1" sqref="J21" xr:uid="{00000000-0002-0000-0000-000000000000}">
      <formula1>Flag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'C:\Users\kumaresan_j\AppData\Local\Microsoft\Windows\Temporary Internet Files\Content.Outlook\OGVL23FJ\[Scoreboard_core_indicators for OECD.Stat_.xlsx]Sheet2'!#REF!</xm:f>
          </x14:formula1>
          <xm:sqref>D12 D14</xm:sqref>
        </x14:dataValidation>
        <x14:dataValidation type="list" allowBlank="1" showInputMessage="1" showErrorMessage="1" xr:uid="{00000000-0002-0000-0000-000002000000}">
          <x14:formula1>
            <xm:f>'C:\Users\kumaresan_j\AppData\Local\Microsoft\Windows\Temporary Internet Files\Content.Outlook\OGVL23FJ\[Scoreboard_core_indicators for OECD.Stat_.xlsx]Sheet2'!#REF!</xm:f>
          </x14:formula1>
          <xm:sqref>F26:F29 F31:F33 H26:H29 H31:H33 J26:J29 J31:J33 L26:L29 L31:L33 N26:N29 N31:N33 P26:P29 P31:P33 R26:R29 R31:R33 T26:T29 T31:T33 V26:V29 V4:V24 J22:J24 H4:H24 L4:L24 N4:N24 P4:P24 R4:R24 T4:T24 F4:F24 J4:J20 V31:V33 X4:X24 X31:X33 X26:X29 Z31:Z33 Z26:Z29 Z4:Z24 AB31:AH33 AB26:AH29 AB4:AH24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K34"/>
  <sheetViews>
    <sheetView workbookViewId="0"/>
  </sheetViews>
  <sheetFormatPr defaultRowHeight="12.75" x14ac:dyDescent="0.2"/>
  <sheetData>
    <row r="3" spans="2:11" ht="13.15" x14ac:dyDescent="0.25">
      <c r="F3" t="s">
        <v>49</v>
      </c>
      <c r="K3" t="s">
        <v>98</v>
      </c>
    </row>
    <row r="4" spans="2:11" x14ac:dyDescent="0.2">
      <c r="B4" t="s">
        <v>68</v>
      </c>
      <c r="F4" t="s">
        <v>108</v>
      </c>
      <c r="K4" t="s">
        <v>92</v>
      </c>
    </row>
    <row r="5" spans="2:11" x14ac:dyDescent="0.2">
      <c r="B5" t="s">
        <v>69</v>
      </c>
      <c r="F5" t="s">
        <v>72</v>
      </c>
      <c r="K5" t="s">
        <v>93</v>
      </c>
    </row>
    <row r="6" spans="2:11" x14ac:dyDescent="0.2">
      <c r="B6" t="s">
        <v>70</v>
      </c>
      <c r="F6" t="s">
        <v>74</v>
      </c>
    </row>
    <row r="7" spans="2:11" ht="13.15" x14ac:dyDescent="0.25">
      <c r="F7" t="s">
        <v>75</v>
      </c>
    </row>
    <row r="8" spans="2:11" ht="13.15" x14ac:dyDescent="0.25">
      <c r="F8" t="s">
        <v>88</v>
      </c>
    </row>
    <row r="9" spans="2:11" ht="13.15" x14ac:dyDescent="0.25">
      <c r="F9" t="s">
        <v>76</v>
      </c>
    </row>
    <row r="10" spans="2:11" ht="13.15" x14ac:dyDescent="0.25">
      <c r="F10" t="s">
        <v>121</v>
      </c>
    </row>
    <row r="11" spans="2:11" ht="13.15" x14ac:dyDescent="0.25">
      <c r="F11" t="s">
        <v>77</v>
      </c>
    </row>
    <row r="12" spans="2:11" ht="13.15" x14ac:dyDescent="0.25">
      <c r="F12" t="s">
        <v>78</v>
      </c>
    </row>
    <row r="13" spans="2:11" ht="13.15" x14ac:dyDescent="0.25">
      <c r="F13" t="s">
        <v>109</v>
      </c>
    </row>
    <row r="14" spans="2:11" ht="13.15" x14ac:dyDescent="0.25">
      <c r="F14" t="s">
        <v>73</v>
      </c>
    </row>
    <row r="15" spans="2:11" ht="13.15" x14ac:dyDescent="0.25">
      <c r="F15" t="s">
        <v>91</v>
      </c>
    </row>
    <row r="16" spans="2:11" ht="13.15" x14ac:dyDescent="0.25">
      <c r="F16" t="s">
        <v>79</v>
      </c>
    </row>
    <row r="17" spans="6:6" ht="13.15" x14ac:dyDescent="0.25">
      <c r="F17" t="s">
        <v>80</v>
      </c>
    </row>
    <row r="18" spans="6:6" ht="13.15" x14ac:dyDescent="0.25">
      <c r="F18" t="s">
        <v>122</v>
      </c>
    </row>
    <row r="19" spans="6:6" ht="13.15" x14ac:dyDescent="0.25">
      <c r="F19" t="s">
        <v>81</v>
      </c>
    </row>
    <row r="20" spans="6:6" ht="13.15" x14ac:dyDescent="0.25">
      <c r="F20" t="s">
        <v>82</v>
      </c>
    </row>
    <row r="21" spans="6:6" ht="13.15" x14ac:dyDescent="0.25">
      <c r="F21" t="s">
        <v>126</v>
      </c>
    </row>
    <row r="22" spans="6:6" ht="13.15" x14ac:dyDescent="0.25">
      <c r="F22" t="s">
        <v>83</v>
      </c>
    </row>
    <row r="23" spans="6:6" ht="13.15" x14ac:dyDescent="0.25">
      <c r="F23" t="s">
        <v>110</v>
      </c>
    </row>
    <row r="24" spans="6:6" ht="13.15" x14ac:dyDescent="0.25">
      <c r="F24" t="s">
        <v>84</v>
      </c>
    </row>
    <row r="25" spans="6:6" ht="13.15" x14ac:dyDescent="0.25">
      <c r="F25" t="s">
        <v>86</v>
      </c>
    </row>
    <row r="26" spans="6:6" ht="13.15" x14ac:dyDescent="0.25">
      <c r="F26" t="s">
        <v>85</v>
      </c>
    </row>
    <row r="27" spans="6:6" ht="13.15" x14ac:dyDescent="0.25">
      <c r="F27" t="s">
        <v>125</v>
      </c>
    </row>
    <row r="28" spans="6:6" ht="13.15" x14ac:dyDescent="0.25">
      <c r="F28" t="s">
        <v>124</v>
      </c>
    </row>
    <row r="29" spans="6:6" ht="13.15" x14ac:dyDescent="0.25">
      <c r="F29" t="s">
        <v>87</v>
      </c>
    </row>
    <row r="30" spans="6:6" ht="13.15" x14ac:dyDescent="0.25">
      <c r="F30" t="s">
        <v>111</v>
      </c>
    </row>
    <row r="31" spans="6:6" ht="13.15" x14ac:dyDescent="0.25">
      <c r="F31" t="s">
        <v>89</v>
      </c>
    </row>
    <row r="32" spans="6:6" ht="13.15" x14ac:dyDescent="0.25">
      <c r="F32" t="s">
        <v>90</v>
      </c>
    </row>
    <row r="33" spans="6:6" ht="13.15" x14ac:dyDescent="0.25">
      <c r="F33" t="s">
        <v>71</v>
      </c>
    </row>
    <row r="34" spans="6:6" ht="13.15" x14ac:dyDescent="0.25">
      <c r="F34" t="s">
        <v>123</v>
      </c>
    </row>
  </sheetData>
  <sortState xmlns:xlrd2="http://schemas.microsoft.com/office/spreadsheetml/2017/richdata2" ref="F4:F27">
    <sortCondition ref="F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3"/>
  <sheetViews>
    <sheetView workbookViewId="0"/>
  </sheetViews>
  <sheetFormatPr defaultColWidth="9.140625" defaultRowHeight="12.75" x14ac:dyDescent="0.2"/>
  <cols>
    <col min="1" max="1" width="28" style="3" customWidth="1"/>
    <col min="2" max="2" width="23.42578125" style="3" customWidth="1"/>
    <col min="3" max="3" width="46.42578125" style="3" customWidth="1"/>
    <col min="4" max="4" width="44.140625" style="3" customWidth="1"/>
    <col min="5" max="16384" width="9.140625" style="3"/>
  </cols>
  <sheetData>
    <row r="1" spans="1:5" ht="17.45" customHeight="1" thickTop="1" thickBot="1" x14ac:dyDescent="0.25">
      <c r="A1" s="173" t="s">
        <v>136</v>
      </c>
      <c r="B1" s="44"/>
      <c r="C1" s="45"/>
      <c r="D1" s="61"/>
    </row>
    <row r="2" spans="1:5" s="4" customFormat="1" ht="24.75" customHeight="1" thickBot="1" x14ac:dyDescent="0.25">
      <c r="A2" s="128" t="s">
        <v>0</v>
      </c>
      <c r="B2" s="128" t="s">
        <v>21</v>
      </c>
      <c r="C2" s="128" t="s">
        <v>2</v>
      </c>
      <c r="D2" s="129" t="s">
        <v>3</v>
      </c>
      <c r="E2" s="22"/>
    </row>
    <row r="3" spans="1:5" ht="13.5" thickBot="1" x14ac:dyDescent="0.25">
      <c r="A3" s="175" t="s">
        <v>4</v>
      </c>
      <c r="B3" s="176"/>
      <c r="C3" s="176"/>
      <c r="D3" s="177"/>
      <c r="E3" s="23"/>
    </row>
    <row r="4" spans="1:5" x14ac:dyDescent="0.2">
      <c r="A4" s="48" t="s">
        <v>22</v>
      </c>
      <c r="B4" s="49" t="s">
        <v>26</v>
      </c>
      <c r="C4" s="50"/>
      <c r="D4" s="130"/>
      <c r="E4" s="23"/>
    </row>
    <row r="5" spans="1:5" x14ac:dyDescent="0.2">
      <c r="A5" s="52" t="s">
        <v>23</v>
      </c>
      <c r="B5" s="53" t="s">
        <v>27</v>
      </c>
      <c r="C5" s="53"/>
      <c r="D5" s="131"/>
      <c r="E5" s="23"/>
    </row>
    <row r="6" spans="1:5" x14ac:dyDescent="0.2">
      <c r="A6" s="48" t="s">
        <v>66</v>
      </c>
      <c r="B6" s="49" t="s">
        <v>28</v>
      </c>
      <c r="C6" s="49"/>
      <c r="D6" s="132"/>
      <c r="E6" s="23"/>
    </row>
    <row r="7" spans="1:5" x14ac:dyDescent="0.2">
      <c r="A7" s="52" t="s">
        <v>24</v>
      </c>
      <c r="B7" s="53" t="s">
        <v>29</v>
      </c>
      <c r="C7" s="53"/>
      <c r="D7" s="131"/>
      <c r="E7" s="23"/>
    </row>
    <row r="8" spans="1:5" x14ac:dyDescent="0.2">
      <c r="A8" s="48" t="s">
        <v>25</v>
      </c>
      <c r="B8" s="49" t="s">
        <v>30</v>
      </c>
      <c r="C8" s="51"/>
      <c r="D8" s="132"/>
      <c r="E8" s="23"/>
    </row>
    <row r="9" spans="1:5" x14ac:dyDescent="0.2">
      <c r="A9" s="52" t="s">
        <v>67</v>
      </c>
      <c r="B9" s="53" t="s">
        <v>63</v>
      </c>
      <c r="C9" s="53"/>
      <c r="D9" s="131"/>
      <c r="E9" s="23"/>
    </row>
    <row r="10" spans="1:5" x14ac:dyDescent="0.2">
      <c r="A10" s="48" t="s">
        <v>127</v>
      </c>
      <c r="B10" s="49" t="s">
        <v>31</v>
      </c>
      <c r="C10" s="49"/>
      <c r="D10" s="132"/>
      <c r="E10" s="23"/>
    </row>
    <row r="11" spans="1:5" x14ac:dyDescent="0.2">
      <c r="A11" s="52" t="s">
        <v>128</v>
      </c>
      <c r="B11" s="53" t="s">
        <v>32</v>
      </c>
      <c r="C11" s="53"/>
      <c r="D11" s="131"/>
      <c r="E11" s="23"/>
    </row>
    <row r="12" spans="1:5" x14ac:dyDescent="0.2">
      <c r="A12" s="62" t="s">
        <v>102</v>
      </c>
      <c r="B12" s="62" t="s">
        <v>103</v>
      </c>
      <c r="C12" s="62"/>
      <c r="D12" s="168"/>
      <c r="E12" s="23"/>
    </row>
    <row r="13" spans="1:5" x14ac:dyDescent="0.2">
      <c r="A13" s="52" t="s">
        <v>5</v>
      </c>
      <c r="B13" s="52" t="s">
        <v>33</v>
      </c>
      <c r="C13" s="52"/>
      <c r="D13" s="131"/>
      <c r="E13" s="23"/>
    </row>
    <row r="14" spans="1:5" x14ac:dyDescent="0.2">
      <c r="A14" s="48" t="s">
        <v>6</v>
      </c>
      <c r="B14" s="48" t="s">
        <v>34</v>
      </c>
      <c r="C14" s="48"/>
      <c r="D14" s="132"/>
      <c r="E14" s="23"/>
    </row>
    <row r="15" spans="1:5" x14ac:dyDescent="0.2">
      <c r="A15" s="52" t="s">
        <v>61</v>
      </c>
      <c r="B15" s="52" t="s">
        <v>62</v>
      </c>
      <c r="C15" s="52"/>
      <c r="D15" s="131"/>
      <c r="E15" s="23"/>
    </row>
    <row r="16" spans="1:5" x14ac:dyDescent="0.2">
      <c r="A16" s="48" t="s">
        <v>7</v>
      </c>
      <c r="B16" s="48" t="s">
        <v>35</v>
      </c>
      <c r="C16" s="132"/>
      <c r="D16" s="132"/>
      <c r="E16" s="23"/>
    </row>
    <row r="17" spans="1:5" x14ac:dyDescent="0.2">
      <c r="A17" s="52" t="s">
        <v>8</v>
      </c>
      <c r="B17" s="52" t="s">
        <v>36</v>
      </c>
      <c r="C17" s="52"/>
      <c r="D17" s="131"/>
      <c r="E17" s="23"/>
    </row>
    <row r="18" spans="1:5" x14ac:dyDescent="0.2">
      <c r="A18" s="48" t="s">
        <v>9</v>
      </c>
      <c r="B18" s="48" t="s">
        <v>37</v>
      </c>
      <c r="C18" s="169"/>
      <c r="D18" s="170"/>
      <c r="E18" s="23"/>
    </row>
    <row r="19" spans="1:5" x14ac:dyDescent="0.2">
      <c r="A19" s="52" t="s">
        <v>10</v>
      </c>
      <c r="B19" s="52" t="s">
        <v>38</v>
      </c>
      <c r="C19" s="169"/>
      <c r="D19" s="170"/>
      <c r="E19" s="23"/>
    </row>
    <row r="20" spans="1:5" ht="13.5" thickBot="1" x14ac:dyDescent="0.25">
      <c r="A20" s="58" t="s">
        <v>11</v>
      </c>
      <c r="B20" s="58" t="s">
        <v>39</v>
      </c>
      <c r="C20" s="58"/>
      <c r="D20" s="133"/>
      <c r="E20" s="23"/>
    </row>
    <row r="21" spans="1:5" x14ac:dyDescent="0.2">
      <c r="A21" s="52" t="s">
        <v>12</v>
      </c>
      <c r="B21" s="53" t="s">
        <v>40</v>
      </c>
      <c r="C21" s="53"/>
      <c r="D21" s="131"/>
      <c r="E21" s="23"/>
    </row>
    <row r="22" spans="1:5" x14ac:dyDescent="0.2">
      <c r="A22" s="48" t="s">
        <v>55</v>
      </c>
      <c r="B22" s="49" t="s">
        <v>56</v>
      </c>
      <c r="C22" s="49"/>
      <c r="D22" s="132"/>
      <c r="E22" s="23"/>
    </row>
    <row r="23" spans="1:5" x14ac:dyDescent="0.2">
      <c r="A23" s="52" t="s">
        <v>13</v>
      </c>
      <c r="B23" s="53" t="s">
        <v>41</v>
      </c>
      <c r="C23" s="53"/>
      <c r="D23" s="131"/>
      <c r="E23" s="23"/>
    </row>
    <row r="24" spans="1:5" ht="13.5" thickBot="1" x14ac:dyDescent="0.25">
      <c r="A24" s="48" t="s">
        <v>14</v>
      </c>
      <c r="B24" s="49" t="s">
        <v>42</v>
      </c>
      <c r="C24" s="49"/>
      <c r="D24" s="133"/>
      <c r="E24" s="23"/>
    </row>
    <row r="25" spans="1:5" ht="13.5" thickBot="1" x14ac:dyDescent="0.25">
      <c r="A25" s="178" t="s">
        <v>15</v>
      </c>
      <c r="B25" s="179"/>
      <c r="C25" s="179"/>
      <c r="D25" s="180"/>
      <c r="E25" s="23"/>
    </row>
    <row r="26" spans="1:5" x14ac:dyDescent="0.2">
      <c r="A26" s="118" t="s">
        <v>16</v>
      </c>
      <c r="B26" s="59" t="s">
        <v>58</v>
      </c>
      <c r="C26" s="59"/>
      <c r="D26" s="134"/>
      <c r="E26" s="23"/>
    </row>
    <row r="27" spans="1:5" x14ac:dyDescent="0.2">
      <c r="A27" s="119" t="s">
        <v>106</v>
      </c>
      <c r="B27" s="5" t="s">
        <v>43</v>
      </c>
      <c r="C27" s="5"/>
      <c r="D27" s="135"/>
      <c r="E27" s="23"/>
    </row>
    <row r="28" spans="1:5" x14ac:dyDescent="0.2">
      <c r="A28" s="118" t="s">
        <v>18</v>
      </c>
      <c r="B28" s="59" t="s">
        <v>44</v>
      </c>
      <c r="C28" s="59"/>
      <c r="D28" s="136"/>
    </row>
    <row r="29" spans="1:5" ht="13.5" thickBot="1" x14ac:dyDescent="0.25">
      <c r="A29" s="121" t="s">
        <v>129</v>
      </c>
      <c r="B29" s="6" t="s">
        <v>45</v>
      </c>
      <c r="C29" s="6"/>
      <c r="D29" s="137"/>
    </row>
    <row r="30" spans="1:5" ht="13.5" thickBot="1" x14ac:dyDescent="0.25">
      <c r="A30" s="178" t="s">
        <v>60</v>
      </c>
      <c r="B30" s="179"/>
      <c r="C30" s="179"/>
      <c r="D30" s="180"/>
    </row>
    <row r="31" spans="1:5" x14ac:dyDescent="0.2">
      <c r="A31" s="118" t="s">
        <v>19</v>
      </c>
      <c r="B31" s="59" t="s">
        <v>46</v>
      </c>
      <c r="C31" s="59"/>
      <c r="D31" s="134"/>
    </row>
    <row r="32" spans="1:5" x14ac:dyDescent="0.2">
      <c r="A32" s="119" t="s">
        <v>20</v>
      </c>
      <c r="B32" s="5" t="s">
        <v>59</v>
      </c>
      <c r="C32" s="5"/>
      <c r="D32" s="135"/>
    </row>
    <row r="33" spans="1:4" ht="13.5" thickBot="1" x14ac:dyDescent="0.25">
      <c r="A33" s="124" t="s">
        <v>107</v>
      </c>
      <c r="B33" s="60" t="s">
        <v>47</v>
      </c>
      <c r="C33" s="60"/>
      <c r="D33" s="171"/>
    </row>
  </sheetData>
  <mergeCells count="3">
    <mergeCell ref="A3:D3"/>
    <mergeCell ref="A25:D25"/>
    <mergeCell ref="A30:D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 tint="0.499984740745262"/>
  </sheetPr>
  <dimension ref="A1:L141"/>
  <sheetViews>
    <sheetView workbookViewId="0">
      <selection activeCell="A3" sqref="A3"/>
    </sheetView>
  </sheetViews>
  <sheetFormatPr defaultRowHeight="12.75" x14ac:dyDescent="0.2"/>
  <cols>
    <col min="1" max="1" width="6" customWidth="1"/>
    <col min="2" max="3" width="21.42578125" customWidth="1"/>
    <col min="8" max="9" width="35.5703125" customWidth="1"/>
    <col min="12" max="12" width="8.85546875" style="20"/>
  </cols>
  <sheetData>
    <row r="1" spans="1:12" ht="13.15" x14ac:dyDescent="0.25">
      <c r="A1" s="14" t="s">
        <v>119</v>
      </c>
      <c r="B1" s="14" t="s">
        <v>21</v>
      </c>
      <c r="C1" s="14" t="s">
        <v>120</v>
      </c>
      <c r="D1" s="14" t="s">
        <v>112</v>
      </c>
      <c r="E1" s="14" t="s">
        <v>113</v>
      </c>
      <c r="F1" s="14" t="s">
        <v>114</v>
      </c>
      <c r="G1" s="14" t="s">
        <v>115</v>
      </c>
      <c r="H1" s="14" t="s">
        <v>116</v>
      </c>
      <c r="I1" s="14" t="s">
        <v>117</v>
      </c>
      <c r="L1" s="19" t="s">
        <v>48</v>
      </c>
    </row>
    <row r="2" spans="1:12" ht="13.15" x14ac:dyDescent="0.25">
      <c r="A2" s="21" t="s">
        <v>119</v>
      </c>
      <c r="B2" s="15" t="s">
        <v>40</v>
      </c>
      <c r="C2" s="15" t="str">
        <f>"."&amp;A2&amp;"."&amp;B2</f>
        <v>.ISO.Collateral</v>
      </c>
      <c r="D2" s="16">
        <v>3</v>
      </c>
      <c r="E2" s="16"/>
      <c r="F2" s="16"/>
      <c r="G2" s="16"/>
      <c r="H2" s="16" t="str">
        <f>IF('Sources and Definitions'!D17=0, "", 'Sources and Definitions'!D17)</f>
        <v/>
      </c>
      <c r="I2" s="16" t="str">
        <f>H2</f>
        <v/>
      </c>
      <c r="L2" s="16"/>
    </row>
    <row r="3" spans="1:12" ht="13.15" x14ac:dyDescent="0.25">
      <c r="A3" s="15" t="str">
        <f>A2</f>
        <v>ISO</v>
      </c>
      <c r="B3" s="15" t="s">
        <v>40</v>
      </c>
      <c r="C3" s="15" t="str">
        <f t="shared" ref="C3:C66" si="0">"."&amp;A3&amp;"."&amp;B3</f>
        <v>.ISO.Collateral</v>
      </c>
      <c r="D3" s="16">
        <v>10</v>
      </c>
      <c r="E3" s="16"/>
      <c r="F3" s="16"/>
      <c r="G3" s="16"/>
      <c r="H3" s="16" t="str">
        <f>IF('Sources and Definitions'!D17=0, "", "PC")</f>
        <v/>
      </c>
      <c r="I3" s="16" t="str">
        <f>H3</f>
        <v/>
      </c>
      <c r="L3" s="16"/>
    </row>
    <row r="4" spans="1:12" ht="13.15" x14ac:dyDescent="0.25">
      <c r="A4" s="15" t="str">
        <f t="shared" ref="A4:A67" si="1">A3</f>
        <v>ISO</v>
      </c>
      <c r="B4" s="15" t="s">
        <v>40</v>
      </c>
      <c r="C4" s="15" t="str">
        <f t="shared" si="0"/>
        <v>.ISO.Collateral</v>
      </c>
      <c r="D4" s="16">
        <v>11</v>
      </c>
      <c r="E4" s="16"/>
      <c r="F4" s="16"/>
      <c r="G4" s="16"/>
      <c r="H4" s="16"/>
      <c r="I4" s="16"/>
      <c r="L4" s="16"/>
    </row>
    <row r="5" spans="1:12" ht="13.15" x14ac:dyDescent="0.25">
      <c r="A5" s="15" t="str">
        <f t="shared" si="1"/>
        <v>ISO</v>
      </c>
      <c r="B5" s="15" t="s">
        <v>40</v>
      </c>
      <c r="C5" s="15" t="str">
        <f t="shared" si="0"/>
        <v>.ISO.Collateral</v>
      </c>
      <c r="D5" s="16">
        <v>31</v>
      </c>
      <c r="E5" s="16"/>
      <c r="F5" s="16"/>
      <c r="G5" s="16"/>
      <c r="H5" s="16" t="str">
        <f>IF('Sources and Definitions'!C20=0, "", 'Sources and Definitions'!C20)</f>
        <v/>
      </c>
      <c r="I5" s="16" t="str">
        <f t="shared" ref="I5:I65" si="2">H5</f>
        <v/>
      </c>
      <c r="L5" s="16"/>
    </row>
    <row r="6" spans="1:12" ht="13.15" x14ac:dyDescent="0.25">
      <c r="A6" s="15" t="str">
        <f t="shared" si="1"/>
        <v>ISO</v>
      </c>
      <c r="B6" s="15" t="s">
        <v>40</v>
      </c>
      <c r="C6" s="15" t="str">
        <f t="shared" si="0"/>
        <v>.ISO.Collateral</v>
      </c>
      <c r="D6" s="16">
        <v>47</v>
      </c>
      <c r="E6" s="16"/>
      <c r="F6" s="16"/>
      <c r="G6" s="16"/>
      <c r="H6" s="16"/>
      <c r="I6" s="16"/>
      <c r="L6" s="16"/>
    </row>
    <row r="7" spans="1:12" ht="13.15" x14ac:dyDescent="0.25">
      <c r="A7" s="15" t="str">
        <f t="shared" si="1"/>
        <v>ISO</v>
      </c>
      <c r="B7" s="15" t="s">
        <v>29</v>
      </c>
      <c r="C7" s="15" t="str">
        <f t="shared" si="0"/>
        <v>.ISO.Corporate_lending_flow</v>
      </c>
      <c r="D7" s="16">
        <v>3</v>
      </c>
      <c r="E7" s="16"/>
      <c r="F7" s="16"/>
      <c r="G7" s="16"/>
      <c r="H7" s="16" t="str">
        <f>IF('Sources and Definitions'!D6=0, "", 'Sources and Definitions'!D6)</f>
        <v/>
      </c>
      <c r="I7" s="16" t="str">
        <f t="shared" si="2"/>
        <v/>
      </c>
      <c r="L7" s="16"/>
    </row>
    <row r="8" spans="1:12" ht="13.15" x14ac:dyDescent="0.25">
      <c r="A8" s="15" t="str">
        <f t="shared" si="1"/>
        <v>ISO</v>
      </c>
      <c r="B8" s="15" t="s">
        <v>29</v>
      </c>
      <c r="C8" s="15" t="str">
        <f t="shared" si="0"/>
        <v>.ISO.Corporate_lending_flow</v>
      </c>
      <c r="D8" s="16">
        <v>10</v>
      </c>
      <c r="E8" s="16"/>
      <c r="F8" s="16"/>
      <c r="G8" s="16"/>
      <c r="H8" s="18" t="str">
        <f>IF('Sources and Definitions'!D6=0, "", 'Core indicators'!C7)</f>
        <v/>
      </c>
      <c r="I8" s="16" t="str">
        <f t="shared" si="2"/>
        <v/>
      </c>
      <c r="L8" s="16"/>
    </row>
    <row r="9" spans="1:12" ht="13.15" x14ac:dyDescent="0.25">
      <c r="A9" s="15" t="str">
        <f t="shared" si="1"/>
        <v>ISO</v>
      </c>
      <c r="B9" s="15" t="s">
        <v>29</v>
      </c>
      <c r="C9" s="15" t="str">
        <f t="shared" si="0"/>
        <v>.ISO.Corporate_lending_flow</v>
      </c>
      <c r="D9" s="16">
        <v>11</v>
      </c>
      <c r="E9" s="18" t="str">
        <f>IF(L9="Thousand (‘000)", "3", IF(L9="Million (‘000 000)", "6", IF(L9="Billion (‘000 000 000)", "9", "")))</f>
        <v/>
      </c>
      <c r="F9" s="16" t="str">
        <f t="shared" ref="F9:F54" si="3">E9</f>
        <v/>
      </c>
      <c r="G9" s="16"/>
      <c r="H9" s="16"/>
      <c r="I9" s="16"/>
      <c r="L9" s="16" t="str">
        <f>'Core indicators'!D7</f>
        <v>Add unit (billion, …)</v>
      </c>
    </row>
    <row r="10" spans="1:12" ht="13.15" x14ac:dyDescent="0.25">
      <c r="A10" s="15" t="str">
        <f t="shared" si="1"/>
        <v>ISO</v>
      </c>
      <c r="B10" s="15" t="s">
        <v>29</v>
      </c>
      <c r="C10" s="15" t="str">
        <f t="shared" si="0"/>
        <v>.ISO.Corporate_lending_flow</v>
      </c>
      <c r="D10" s="16">
        <v>31</v>
      </c>
      <c r="E10" s="16"/>
      <c r="F10" s="16"/>
      <c r="G10" s="16"/>
      <c r="H10" s="16" t="str">
        <f>IF('Sources and Definitions'!C6=0, "", 'Sources and Definitions'!C6)</f>
        <v/>
      </c>
      <c r="I10" s="16" t="str">
        <f t="shared" si="2"/>
        <v/>
      </c>
      <c r="L10" s="16"/>
    </row>
    <row r="11" spans="1:12" ht="13.15" x14ac:dyDescent="0.25">
      <c r="A11" s="15" t="str">
        <f t="shared" si="1"/>
        <v>ISO</v>
      </c>
      <c r="B11" s="15" t="s">
        <v>29</v>
      </c>
      <c r="C11" s="15" t="str">
        <f t="shared" si="0"/>
        <v>.ISO.Corporate_lending_flow</v>
      </c>
      <c r="D11" s="16">
        <v>47</v>
      </c>
      <c r="E11" s="16"/>
      <c r="F11" s="16"/>
      <c r="G11" s="16"/>
      <c r="H11" s="16"/>
      <c r="I11" s="16"/>
      <c r="L11" s="16"/>
    </row>
    <row r="12" spans="1:12" ht="13.15" x14ac:dyDescent="0.25">
      <c r="A12" s="15" t="str">
        <f t="shared" si="1"/>
        <v>ISO</v>
      </c>
      <c r="B12" s="17" t="s">
        <v>27</v>
      </c>
      <c r="C12" s="15" t="str">
        <f t="shared" si="0"/>
        <v>.ISO.Corporate_lending_stock</v>
      </c>
      <c r="D12" s="16">
        <v>3</v>
      </c>
      <c r="E12" s="16"/>
      <c r="F12" s="16"/>
      <c r="G12" s="16"/>
      <c r="H12" s="16" t="str">
        <f>IF('Sources and Definitions'!D5=0, "", 'Sources and Definitions'!D5)</f>
        <v/>
      </c>
      <c r="I12" s="16" t="str">
        <f t="shared" si="2"/>
        <v/>
      </c>
      <c r="L12" s="16"/>
    </row>
    <row r="13" spans="1:12" ht="13.15" x14ac:dyDescent="0.25">
      <c r="A13" s="15" t="str">
        <f t="shared" si="1"/>
        <v>ISO</v>
      </c>
      <c r="B13" s="17" t="s">
        <v>27</v>
      </c>
      <c r="C13" s="15" t="str">
        <f t="shared" si="0"/>
        <v>.ISO.Corporate_lending_stock</v>
      </c>
      <c r="D13" s="16">
        <v>10</v>
      </c>
      <c r="E13" s="16"/>
      <c r="F13" s="16"/>
      <c r="G13" s="16"/>
      <c r="H13" s="16" t="str">
        <f>IF('Sources and Definitions'!D5=0, "", 'Core indicators'!C5)</f>
        <v/>
      </c>
      <c r="I13" s="16" t="str">
        <f t="shared" si="2"/>
        <v/>
      </c>
      <c r="L13" s="16"/>
    </row>
    <row r="14" spans="1:12" ht="13.15" x14ac:dyDescent="0.25">
      <c r="A14" s="15" t="str">
        <f t="shared" si="1"/>
        <v>ISO</v>
      </c>
      <c r="B14" s="17" t="s">
        <v>27</v>
      </c>
      <c r="C14" s="15" t="str">
        <f t="shared" si="0"/>
        <v>.ISO.Corporate_lending_stock</v>
      </c>
      <c r="D14" s="16">
        <v>11</v>
      </c>
      <c r="E14" s="18" t="str">
        <f>IF(L14="Thousand (‘000)", "3", IF(L14="Million (‘000 000)", "6", IF(L14="Billion (‘000 000 000)", "9", "")))</f>
        <v/>
      </c>
      <c r="F14" s="16" t="str">
        <f t="shared" si="3"/>
        <v/>
      </c>
      <c r="G14" s="16"/>
      <c r="H14" s="16"/>
      <c r="I14" s="16"/>
      <c r="L14" s="16" t="str">
        <f>'Core indicators'!D5</f>
        <v>Add unit (billion, …)</v>
      </c>
    </row>
    <row r="15" spans="1:12" ht="13.15" x14ac:dyDescent="0.25">
      <c r="A15" s="15" t="str">
        <f t="shared" si="1"/>
        <v>ISO</v>
      </c>
      <c r="B15" s="17" t="s">
        <v>27</v>
      </c>
      <c r="C15" s="15" t="str">
        <f t="shared" si="0"/>
        <v>.ISO.Corporate_lending_stock</v>
      </c>
      <c r="D15" s="16">
        <v>31</v>
      </c>
      <c r="E15" s="16"/>
      <c r="F15" s="16"/>
      <c r="G15" s="16"/>
      <c r="H15" s="16" t="str">
        <f>IF('Sources and Definitions'!C5=0, "", 'Sources and Definitions'!C5)</f>
        <v/>
      </c>
      <c r="I15" s="16" t="str">
        <f t="shared" si="2"/>
        <v/>
      </c>
      <c r="L15" s="16"/>
    </row>
    <row r="16" spans="1:12" ht="13.15" x14ac:dyDescent="0.25">
      <c r="A16" s="15" t="str">
        <f t="shared" si="1"/>
        <v>ISO</v>
      </c>
      <c r="B16" s="17" t="s">
        <v>27</v>
      </c>
      <c r="C16" s="15" t="str">
        <f t="shared" si="0"/>
        <v>.ISO.Corporate_lending_stock</v>
      </c>
      <c r="D16" s="16">
        <v>47</v>
      </c>
      <c r="E16" s="16"/>
      <c r="F16" s="16"/>
      <c r="G16" s="16"/>
      <c r="H16" s="16"/>
      <c r="I16" s="16"/>
      <c r="L16" s="16"/>
    </row>
    <row r="17" spans="1:12" ht="13.15" x14ac:dyDescent="0.25">
      <c r="A17" s="15" t="str">
        <f t="shared" si="1"/>
        <v>ISO</v>
      </c>
      <c r="B17" s="15" t="s">
        <v>97</v>
      </c>
      <c r="C17" s="15" t="str">
        <f t="shared" si="0"/>
        <v>.ISO.Direct_loans</v>
      </c>
      <c r="D17" s="16">
        <v>3</v>
      </c>
      <c r="E17" s="16"/>
      <c r="F17" s="16"/>
      <c r="G17" s="16"/>
      <c r="H17" s="16" t="str">
        <f>IF('Sources and Definitions'!D12=0, "", 'Sources and Definitions'!D12)</f>
        <v/>
      </c>
      <c r="I17" s="16" t="str">
        <f t="shared" si="2"/>
        <v/>
      </c>
      <c r="L17" s="16"/>
    </row>
    <row r="18" spans="1:12" ht="13.15" x14ac:dyDescent="0.25">
      <c r="A18" s="15" t="str">
        <f t="shared" si="1"/>
        <v>ISO</v>
      </c>
      <c r="B18" s="15" t="s">
        <v>97</v>
      </c>
      <c r="C18" s="15" t="str">
        <f t="shared" si="0"/>
        <v>.ISO.Direct_loans</v>
      </c>
      <c r="D18" s="16">
        <v>10</v>
      </c>
      <c r="E18" s="16"/>
      <c r="F18" s="16"/>
      <c r="G18" s="16"/>
      <c r="H18" s="16" t="str">
        <f>IF('Sources and Definitions'!D12=0, "", 'Core indicators'!C15)</f>
        <v/>
      </c>
      <c r="I18" s="16" t="str">
        <f t="shared" si="2"/>
        <v/>
      </c>
      <c r="L18" s="16"/>
    </row>
    <row r="19" spans="1:12" ht="13.15" x14ac:dyDescent="0.25">
      <c r="A19" s="15" t="str">
        <f t="shared" si="1"/>
        <v>ISO</v>
      </c>
      <c r="B19" s="15" t="s">
        <v>97</v>
      </c>
      <c r="C19" s="15" t="str">
        <f t="shared" si="0"/>
        <v>.ISO.Direct_loans</v>
      </c>
      <c r="D19" s="16">
        <v>11</v>
      </c>
      <c r="E19" s="18" t="str">
        <f>IF(L19="Thousand (‘000)", "3", IF(L19="Million (‘000 000)", "6", IF(L19="Billion (‘000 000 000)", "9", "")))</f>
        <v/>
      </c>
      <c r="F19" s="16" t="str">
        <f t="shared" si="3"/>
        <v/>
      </c>
      <c r="G19" s="16"/>
      <c r="H19" s="16"/>
      <c r="I19" s="16"/>
      <c r="L19" s="16" t="str">
        <f>'Core indicators'!D15</f>
        <v>Add unit (billion, …)</v>
      </c>
    </row>
    <row r="20" spans="1:12" ht="13.15" x14ac:dyDescent="0.25">
      <c r="A20" s="15" t="str">
        <f t="shared" si="1"/>
        <v>ISO</v>
      </c>
      <c r="B20" s="15" t="s">
        <v>97</v>
      </c>
      <c r="C20" s="15" t="str">
        <f t="shared" si="0"/>
        <v>.ISO.Direct_loans</v>
      </c>
      <c r="D20" s="16">
        <v>31</v>
      </c>
      <c r="E20" s="16"/>
      <c r="F20" s="16"/>
      <c r="G20" s="16"/>
      <c r="H20" s="16" t="str">
        <f>IF('Sources and Definitions'!C12=0, "", 'Sources and Definitions'!C12)</f>
        <v/>
      </c>
      <c r="I20" s="16" t="str">
        <f t="shared" si="2"/>
        <v/>
      </c>
      <c r="L20" s="16"/>
    </row>
    <row r="21" spans="1:12" ht="13.15" x14ac:dyDescent="0.25">
      <c r="A21" s="15" t="str">
        <f t="shared" si="1"/>
        <v>ISO</v>
      </c>
      <c r="B21" s="15" t="s">
        <v>97</v>
      </c>
      <c r="C21" s="15" t="str">
        <f t="shared" si="0"/>
        <v>.ISO.Direct_loans</v>
      </c>
      <c r="D21" s="16">
        <v>47</v>
      </c>
      <c r="E21" s="16"/>
      <c r="F21" s="16"/>
      <c r="G21" s="16"/>
      <c r="H21" s="16"/>
      <c r="I21" s="16"/>
      <c r="L21" s="16"/>
    </row>
    <row r="22" spans="1:12" ht="13.15" x14ac:dyDescent="0.25">
      <c r="A22" s="15" t="str">
        <f t="shared" si="1"/>
        <v>ISO</v>
      </c>
      <c r="B22" s="15" t="s">
        <v>45</v>
      </c>
      <c r="C22" s="15" t="str">
        <f t="shared" si="0"/>
        <v>.ISO.Factoring</v>
      </c>
      <c r="D22" s="16">
        <v>3</v>
      </c>
      <c r="E22" s="16"/>
      <c r="F22" s="16"/>
      <c r="G22" s="16"/>
      <c r="H22" s="16" t="str">
        <f>IF('Sources and Definitions'!D24=0, "", 'Sources and Definitions'!D24)</f>
        <v/>
      </c>
      <c r="I22" s="16" t="str">
        <f t="shared" si="2"/>
        <v/>
      </c>
      <c r="L22" s="16"/>
    </row>
    <row r="23" spans="1:12" ht="13.15" x14ac:dyDescent="0.25">
      <c r="A23" s="15" t="str">
        <f t="shared" si="1"/>
        <v>ISO</v>
      </c>
      <c r="B23" s="15" t="s">
        <v>45</v>
      </c>
      <c r="C23" s="15" t="str">
        <f t="shared" si="0"/>
        <v>.ISO.Factoring</v>
      </c>
      <c r="D23" s="16">
        <v>10</v>
      </c>
      <c r="E23" s="16"/>
      <c r="F23" s="16"/>
      <c r="G23" s="16"/>
      <c r="H23" s="16" t="str">
        <f>IF('Sources and Definitions'!D24=0, "", 'Core indicators'!C29)</f>
        <v/>
      </c>
      <c r="I23" s="16" t="str">
        <f t="shared" si="2"/>
        <v/>
      </c>
      <c r="L23" s="16"/>
    </row>
    <row r="24" spans="1:12" ht="13.15" x14ac:dyDescent="0.25">
      <c r="A24" s="15" t="str">
        <f t="shared" si="1"/>
        <v>ISO</v>
      </c>
      <c r="B24" s="15" t="s">
        <v>45</v>
      </c>
      <c r="C24" s="15" t="str">
        <f t="shared" si="0"/>
        <v>.ISO.Factoring</v>
      </c>
      <c r="D24" s="16">
        <v>11</v>
      </c>
      <c r="E24" s="18" t="str">
        <f>IF(L24="Thousand (‘000)", "3", IF(L24="Million (‘000 000)", "6", IF(L24="Billion (‘000 000 000)", "9", "")))</f>
        <v/>
      </c>
      <c r="F24" s="16" t="str">
        <f t="shared" si="3"/>
        <v/>
      </c>
      <c r="G24" s="16"/>
      <c r="H24" s="16"/>
      <c r="I24" s="16"/>
      <c r="L24" s="16" t="str">
        <f>'Core indicators'!D29</f>
        <v>Add unit (billion, …)</v>
      </c>
    </row>
    <row r="25" spans="1:12" ht="13.15" x14ac:dyDescent="0.25">
      <c r="A25" s="15" t="str">
        <f t="shared" si="1"/>
        <v>ISO</v>
      </c>
      <c r="B25" s="15" t="s">
        <v>45</v>
      </c>
      <c r="C25" s="15" t="str">
        <f t="shared" si="0"/>
        <v>.ISO.Factoring</v>
      </c>
      <c r="D25" s="16">
        <v>31</v>
      </c>
      <c r="E25" s="16"/>
      <c r="F25" s="16"/>
      <c r="G25" s="16"/>
      <c r="H25" s="16" t="str">
        <f>IF('Sources and Definitions'!C24=0, "", 'Sources and Definitions'!C24)</f>
        <v/>
      </c>
      <c r="I25" s="16" t="str">
        <f t="shared" si="2"/>
        <v/>
      </c>
      <c r="L25" s="16"/>
    </row>
    <row r="26" spans="1:12" ht="13.15" x14ac:dyDescent="0.25">
      <c r="A26" s="15" t="str">
        <f t="shared" si="1"/>
        <v>ISO</v>
      </c>
      <c r="B26" s="15" t="s">
        <v>45</v>
      </c>
      <c r="C26" s="15" t="str">
        <f t="shared" si="0"/>
        <v>.ISO.Factoring</v>
      </c>
      <c r="D26" s="16">
        <v>47</v>
      </c>
      <c r="E26" s="16"/>
      <c r="F26" s="16"/>
      <c r="G26" s="16"/>
      <c r="H26" s="16"/>
      <c r="I26" s="16"/>
      <c r="L26" s="16"/>
    </row>
    <row r="27" spans="1:12" ht="13.15" x14ac:dyDescent="0.25">
      <c r="A27" s="15" t="str">
        <f t="shared" si="1"/>
        <v>ISO</v>
      </c>
      <c r="B27" s="15" t="s">
        <v>34</v>
      </c>
      <c r="C27" s="15" t="str">
        <f t="shared" si="0"/>
        <v>.ISO.Guaranteed_loans</v>
      </c>
      <c r="D27" s="16">
        <v>3</v>
      </c>
      <c r="E27" s="16"/>
      <c r="F27" s="16"/>
      <c r="G27" s="16"/>
      <c r="H27" s="16" t="str">
        <f>IF('Sources and Definitions'!D11=0, "", 'Sources and Definitions'!D11)</f>
        <v/>
      </c>
      <c r="I27" s="16" t="str">
        <f t="shared" si="2"/>
        <v/>
      </c>
      <c r="L27" s="16"/>
    </row>
    <row r="28" spans="1:12" ht="13.15" x14ac:dyDescent="0.25">
      <c r="A28" s="15" t="str">
        <f t="shared" si="1"/>
        <v>ISO</v>
      </c>
      <c r="B28" s="15" t="s">
        <v>34</v>
      </c>
      <c r="C28" s="15" t="str">
        <f t="shared" si="0"/>
        <v>.ISO.Guaranteed_loans</v>
      </c>
      <c r="D28" s="16">
        <v>10</v>
      </c>
      <c r="E28" s="16"/>
      <c r="F28" s="16"/>
      <c r="G28" s="16"/>
      <c r="H28" s="16" t="str">
        <f>IF('Sources and Definitions'!D11=0, "", 'Core indicators'!C14)</f>
        <v/>
      </c>
      <c r="I28" s="16" t="str">
        <f t="shared" si="2"/>
        <v/>
      </c>
      <c r="L28" s="16"/>
    </row>
    <row r="29" spans="1:12" ht="13.15" x14ac:dyDescent="0.25">
      <c r="A29" s="15" t="str">
        <f t="shared" si="1"/>
        <v>ISO</v>
      </c>
      <c r="B29" s="15" t="s">
        <v>34</v>
      </c>
      <c r="C29" s="15" t="str">
        <f t="shared" si="0"/>
        <v>.ISO.Guaranteed_loans</v>
      </c>
      <c r="D29" s="16">
        <v>11</v>
      </c>
      <c r="E29" s="18" t="str">
        <f>IF(L29="Thousand (‘000)", "3", IF(L29="Million (‘000 000)", "6", IF(L29="Billion (‘000 000 000)", "9", "")))</f>
        <v/>
      </c>
      <c r="F29" s="16" t="str">
        <f t="shared" si="3"/>
        <v/>
      </c>
      <c r="G29" s="16"/>
      <c r="H29" s="16"/>
      <c r="I29" s="16"/>
      <c r="L29" s="16">
        <f>'Core indicators'!D14</f>
        <v>0</v>
      </c>
    </row>
    <row r="30" spans="1:12" ht="13.15" x14ac:dyDescent="0.25">
      <c r="A30" s="15" t="str">
        <f t="shared" si="1"/>
        <v>ISO</v>
      </c>
      <c r="B30" s="15" t="s">
        <v>34</v>
      </c>
      <c r="C30" s="15" t="str">
        <f t="shared" si="0"/>
        <v>.ISO.Guaranteed_loans</v>
      </c>
      <c r="D30" s="16">
        <v>31</v>
      </c>
      <c r="E30" s="16"/>
      <c r="F30" s="16"/>
      <c r="G30" s="16"/>
      <c r="H30" s="16" t="str">
        <f>IF('Sources and Definitions'!C11=0, "", 'Sources and Definitions'!C11)</f>
        <v/>
      </c>
      <c r="I30" s="16" t="str">
        <f t="shared" si="2"/>
        <v/>
      </c>
      <c r="L30" s="16"/>
    </row>
    <row r="31" spans="1:12" ht="13.15" x14ac:dyDescent="0.25">
      <c r="A31" s="15" t="str">
        <f t="shared" si="1"/>
        <v>ISO</v>
      </c>
      <c r="B31" s="15" t="s">
        <v>34</v>
      </c>
      <c r="C31" s="15" t="str">
        <f t="shared" si="0"/>
        <v>.ISO.Guaranteed_loans</v>
      </c>
      <c r="D31" s="16">
        <v>47</v>
      </c>
      <c r="E31" s="16"/>
      <c r="F31" s="16"/>
      <c r="G31" s="16"/>
      <c r="H31" s="16"/>
      <c r="I31" s="16"/>
      <c r="L31" s="16"/>
    </row>
    <row r="32" spans="1:12" ht="13.15" x14ac:dyDescent="0.25">
      <c r="A32" s="15" t="str">
        <f t="shared" si="1"/>
        <v>ISO</v>
      </c>
      <c r="B32" s="15" t="s">
        <v>38</v>
      </c>
      <c r="C32" s="15" t="str">
        <f t="shared" si="0"/>
        <v>.ISO.Interest_rate_largefirms</v>
      </c>
      <c r="D32" s="16">
        <v>3</v>
      </c>
      <c r="E32" s="16"/>
      <c r="F32" s="16"/>
      <c r="G32" s="16"/>
      <c r="H32" s="16" t="str">
        <f>IF('Sources and Definitions'!D16=0, "", 'Sources and Definitions'!D16)</f>
        <v/>
      </c>
      <c r="I32" s="16" t="str">
        <f t="shared" si="2"/>
        <v/>
      </c>
      <c r="L32" s="16"/>
    </row>
    <row r="33" spans="1:12" ht="13.15" x14ac:dyDescent="0.25">
      <c r="A33" s="15" t="str">
        <f t="shared" si="1"/>
        <v>ISO</v>
      </c>
      <c r="B33" s="15" t="s">
        <v>38</v>
      </c>
      <c r="C33" s="15" t="str">
        <f t="shared" si="0"/>
        <v>.ISO.Interest_rate_largefirms</v>
      </c>
      <c r="D33" s="16">
        <v>10</v>
      </c>
      <c r="E33" s="16"/>
      <c r="F33" s="16"/>
      <c r="G33" s="16"/>
      <c r="H33" s="16" t="str">
        <f>IF('Sources and Definitions'!D16=0, "", "PC")</f>
        <v/>
      </c>
      <c r="I33" s="16" t="str">
        <f t="shared" si="2"/>
        <v/>
      </c>
      <c r="L33" s="16"/>
    </row>
    <row r="34" spans="1:12" ht="13.15" x14ac:dyDescent="0.25">
      <c r="A34" s="15" t="str">
        <f t="shared" si="1"/>
        <v>ISO</v>
      </c>
      <c r="B34" s="15" t="s">
        <v>38</v>
      </c>
      <c r="C34" s="15" t="str">
        <f t="shared" si="0"/>
        <v>.ISO.Interest_rate_largefirms</v>
      </c>
      <c r="D34" s="16">
        <v>11</v>
      </c>
      <c r="E34" s="16"/>
      <c r="F34" s="16"/>
      <c r="G34" s="16"/>
      <c r="H34" s="16"/>
      <c r="I34" s="16"/>
      <c r="L34" s="16"/>
    </row>
    <row r="35" spans="1:12" ht="13.15" x14ac:dyDescent="0.25">
      <c r="A35" s="15" t="str">
        <f t="shared" si="1"/>
        <v>ISO</v>
      </c>
      <c r="B35" s="15" t="s">
        <v>38</v>
      </c>
      <c r="C35" s="15" t="str">
        <f t="shared" si="0"/>
        <v>.ISO.Interest_rate_largefirms</v>
      </c>
      <c r="D35" s="16">
        <v>31</v>
      </c>
      <c r="E35" s="16"/>
      <c r="F35" s="16"/>
      <c r="G35" s="16"/>
      <c r="H35" s="16" t="str">
        <f>IF('Sources and Definitions'!C16=0, "", 'Sources and Definitions'!C16)</f>
        <v/>
      </c>
      <c r="I35" s="16" t="str">
        <f t="shared" si="2"/>
        <v/>
      </c>
      <c r="L35" s="16"/>
    </row>
    <row r="36" spans="1:12" ht="13.15" x14ac:dyDescent="0.25">
      <c r="A36" s="15" t="str">
        <f t="shared" si="1"/>
        <v>ISO</v>
      </c>
      <c r="B36" s="15" t="s">
        <v>38</v>
      </c>
      <c r="C36" s="15" t="str">
        <f t="shared" si="0"/>
        <v>.ISO.Interest_rate_largefirms</v>
      </c>
      <c r="D36" s="16">
        <v>47</v>
      </c>
      <c r="E36" s="16"/>
      <c r="F36" s="16"/>
      <c r="G36" s="16"/>
      <c r="H36" s="16"/>
      <c r="I36" s="16"/>
      <c r="L36" s="16"/>
    </row>
    <row r="37" spans="1:12" ht="13.15" x14ac:dyDescent="0.25">
      <c r="A37" s="15" t="str">
        <f t="shared" si="1"/>
        <v>ISO</v>
      </c>
      <c r="B37" s="15" t="s">
        <v>37</v>
      </c>
      <c r="C37" s="15" t="str">
        <f t="shared" si="0"/>
        <v>.ISO.Interest_rate_SMEs</v>
      </c>
      <c r="D37" s="16">
        <v>3</v>
      </c>
      <c r="E37" s="16"/>
      <c r="F37" s="16"/>
      <c r="G37" s="16"/>
      <c r="H37" s="16" t="str">
        <f>IF('Sources and Definitions'!D15=0, "", 'Sources and Definitions'!D15)</f>
        <v/>
      </c>
      <c r="I37" s="16" t="str">
        <f t="shared" si="2"/>
        <v/>
      </c>
      <c r="L37" s="16"/>
    </row>
    <row r="38" spans="1:12" ht="13.15" x14ac:dyDescent="0.25">
      <c r="A38" s="15" t="str">
        <f t="shared" si="1"/>
        <v>ISO</v>
      </c>
      <c r="B38" s="15" t="s">
        <v>37</v>
      </c>
      <c r="C38" s="15" t="str">
        <f t="shared" si="0"/>
        <v>.ISO.Interest_rate_SMEs</v>
      </c>
      <c r="D38" s="16">
        <v>10</v>
      </c>
      <c r="E38" s="16"/>
      <c r="F38" s="16"/>
      <c r="G38" s="16"/>
      <c r="H38" s="16" t="str">
        <f>IF('Sources and Definitions'!D15=0, "", "PC")</f>
        <v/>
      </c>
      <c r="I38" s="16" t="str">
        <f t="shared" si="2"/>
        <v/>
      </c>
      <c r="L38" s="16"/>
    </row>
    <row r="39" spans="1:12" ht="13.15" x14ac:dyDescent="0.25">
      <c r="A39" s="15" t="str">
        <f t="shared" si="1"/>
        <v>ISO</v>
      </c>
      <c r="B39" s="15" t="s">
        <v>37</v>
      </c>
      <c r="C39" s="15" t="str">
        <f t="shared" si="0"/>
        <v>.ISO.Interest_rate_SMEs</v>
      </c>
      <c r="D39" s="16">
        <v>11</v>
      </c>
      <c r="E39" s="16"/>
      <c r="F39" s="16"/>
      <c r="G39" s="16"/>
      <c r="H39" s="16"/>
      <c r="I39" s="16"/>
      <c r="L39" s="16"/>
    </row>
    <row r="40" spans="1:12" ht="13.15" x14ac:dyDescent="0.25">
      <c r="A40" s="15" t="str">
        <f t="shared" si="1"/>
        <v>ISO</v>
      </c>
      <c r="B40" s="15" t="s">
        <v>37</v>
      </c>
      <c r="C40" s="15" t="str">
        <f t="shared" si="0"/>
        <v>.ISO.Interest_rate_SMEs</v>
      </c>
      <c r="D40" s="16">
        <v>31</v>
      </c>
      <c r="E40" s="16"/>
      <c r="F40" s="16"/>
      <c r="G40" s="16"/>
      <c r="H40" s="16" t="str">
        <f>IF('Sources and Definitions'!C15=0, "", 'Sources and Definitions'!C15)</f>
        <v/>
      </c>
      <c r="I40" s="16" t="str">
        <f t="shared" si="2"/>
        <v/>
      </c>
      <c r="L40" s="16"/>
    </row>
    <row r="41" spans="1:12" x14ac:dyDescent="0.2">
      <c r="A41" s="15" t="str">
        <f t="shared" si="1"/>
        <v>ISO</v>
      </c>
      <c r="B41" s="15" t="s">
        <v>37</v>
      </c>
      <c r="C41" s="15" t="str">
        <f t="shared" si="0"/>
        <v>.ISO.Interest_rate_SMEs</v>
      </c>
      <c r="D41" s="16">
        <v>47</v>
      </c>
      <c r="E41" s="16"/>
      <c r="F41" s="16"/>
      <c r="G41" s="16"/>
      <c r="H41" s="16"/>
      <c r="I41" s="16"/>
      <c r="L41" s="16"/>
    </row>
    <row r="42" spans="1:12" x14ac:dyDescent="0.2">
      <c r="A42" s="15" t="str">
        <f t="shared" si="1"/>
        <v>ISO</v>
      </c>
      <c r="B42" s="15" t="s">
        <v>39</v>
      </c>
      <c r="C42" s="15" t="str">
        <f t="shared" si="0"/>
        <v>.ISO.Interest_rate_spread</v>
      </c>
      <c r="D42" s="16">
        <v>3</v>
      </c>
      <c r="E42" s="16"/>
      <c r="F42" s="16"/>
      <c r="G42" s="16"/>
      <c r="H42" s="16"/>
      <c r="I42" s="16"/>
      <c r="L42" s="16"/>
    </row>
    <row r="43" spans="1:12" x14ac:dyDescent="0.2">
      <c r="A43" s="15" t="str">
        <f t="shared" si="1"/>
        <v>ISO</v>
      </c>
      <c r="B43" s="15" t="s">
        <v>39</v>
      </c>
      <c r="C43" s="15" t="str">
        <f t="shared" si="0"/>
        <v>.ISO.Interest_rate_spread</v>
      </c>
      <c r="D43" s="16">
        <v>10</v>
      </c>
      <c r="E43" s="16"/>
      <c r="F43" s="16"/>
      <c r="G43" s="16"/>
      <c r="H43" s="16" t="s">
        <v>118</v>
      </c>
      <c r="I43" s="16" t="str">
        <f t="shared" si="2"/>
        <v>PC</v>
      </c>
      <c r="L43" s="16"/>
    </row>
    <row r="44" spans="1:12" x14ac:dyDescent="0.2">
      <c r="A44" s="15" t="str">
        <f t="shared" si="1"/>
        <v>ISO</v>
      </c>
      <c r="B44" s="15" t="s">
        <v>39</v>
      </c>
      <c r="C44" s="15" t="str">
        <f t="shared" si="0"/>
        <v>.ISO.Interest_rate_spread</v>
      </c>
      <c r="D44" s="16">
        <v>11</v>
      </c>
      <c r="E44" s="16"/>
      <c r="F44" s="16"/>
      <c r="G44" s="16"/>
      <c r="H44" s="16"/>
      <c r="I44" s="16"/>
      <c r="L44" s="16"/>
    </row>
    <row r="45" spans="1:12" x14ac:dyDescent="0.2">
      <c r="A45" s="15" t="str">
        <f t="shared" si="1"/>
        <v>ISO</v>
      </c>
      <c r="B45" s="15" t="s">
        <v>39</v>
      </c>
      <c r="C45" s="15" t="str">
        <f t="shared" si="0"/>
        <v>.ISO.Interest_rate_spread</v>
      </c>
      <c r="D45" s="16">
        <v>31</v>
      </c>
      <c r="E45" s="16"/>
      <c r="F45" s="16"/>
      <c r="G45" s="16"/>
      <c r="H45" s="16"/>
      <c r="I45" s="16"/>
      <c r="L45" s="16"/>
    </row>
    <row r="46" spans="1:12" x14ac:dyDescent="0.2">
      <c r="A46" s="15" t="str">
        <f t="shared" si="1"/>
        <v>ISO</v>
      </c>
      <c r="B46" s="15" t="s">
        <v>39</v>
      </c>
      <c r="C46" s="15" t="str">
        <f t="shared" si="0"/>
        <v>.ISO.Interest_rate_spread</v>
      </c>
      <c r="D46" s="16">
        <v>47</v>
      </c>
      <c r="E46" s="16"/>
      <c r="F46" s="16"/>
      <c r="G46" s="16"/>
      <c r="H46" s="16"/>
      <c r="I46" s="16"/>
      <c r="L46" s="16"/>
    </row>
    <row r="47" spans="1:12" x14ac:dyDescent="0.2">
      <c r="A47" s="15" t="str">
        <f t="shared" si="1"/>
        <v>ISO</v>
      </c>
      <c r="B47" s="15" t="s">
        <v>44</v>
      </c>
      <c r="C47" s="15" t="str">
        <f t="shared" si="0"/>
        <v>.ISO.Leasing</v>
      </c>
      <c r="D47" s="16">
        <v>3</v>
      </c>
      <c r="E47" s="16"/>
      <c r="F47" s="16"/>
      <c r="G47" s="16"/>
      <c r="H47" s="16" t="str">
        <f>IF('Sources and Definitions'!D23=0, "", 'Sources and Definitions'!D23)</f>
        <v/>
      </c>
      <c r="I47" s="16" t="str">
        <f t="shared" si="2"/>
        <v/>
      </c>
      <c r="L47" s="16"/>
    </row>
    <row r="48" spans="1:12" x14ac:dyDescent="0.2">
      <c r="A48" s="15" t="str">
        <f t="shared" si="1"/>
        <v>ISO</v>
      </c>
      <c r="B48" s="15" t="s">
        <v>44</v>
      </c>
      <c r="C48" s="15" t="str">
        <f t="shared" si="0"/>
        <v>.ISO.Leasing</v>
      </c>
      <c r="D48" s="16">
        <v>10</v>
      </c>
      <c r="E48" s="16"/>
      <c r="F48" s="16"/>
      <c r="G48" s="16"/>
      <c r="H48" s="16" t="str">
        <f>IF('Sources and Definitions'!D23=0, "", 'Core indicators'!C28)</f>
        <v/>
      </c>
      <c r="I48" s="16" t="str">
        <f t="shared" si="2"/>
        <v/>
      </c>
      <c r="L48" s="16"/>
    </row>
    <row r="49" spans="1:12" x14ac:dyDescent="0.2">
      <c r="A49" s="15" t="str">
        <f t="shared" si="1"/>
        <v>ISO</v>
      </c>
      <c r="B49" s="15" t="s">
        <v>44</v>
      </c>
      <c r="C49" s="15" t="str">
        <f t="shared" si="0"/>
        <v>.ISO.Leasing</v>
      </c>
      <c r="D49" s="16">
        <v>11</v>
      </c>
      <c r="E49" s="18" t="str">
        <f>IF(L49="Thousand (‘000)", "3", IF(L49="Million (‘000 000)", "6", IF(L49="Billion (‘000 000 000)", "9", "")))</f>
        <v/>
      </c>
      <c r="F49" s="16" t="str">
        <f t="shared" si="3"/>
        <v/>
      </c>
      <c r="G49" s="16"/>
      <c r="H49" s="16"/>
      <c r="I49" s="16"/>
      <c r="L49" s="16" t="str">
        <f>'Core indicators'!D28</f>
        <v>Add unit (billion, …)</v>
      </c>
    </row>
    <row r="50" spans="1:12" x14ac:dyDescent="0.2">
      <c r="A50" s="15" t="str">
        <f t="shared" si="1"/>
        <v>ISO</v>
      </c>
      <c r="B50" s="15" t="s">
        <v>44</v>
      </c>
      <c r="C50" s="15" t="str">
        <f t="shared" si="0"/>
        <v>.ISO.Leasing</v>
      </c>
      <c r="D50" s="16">
        <v>31</v>
      </c>
      <c r="E50" s="16"/>
      <c r="F50" s="16"/>
      <c r="G50" s="16"/>
      <c r="H50" s="16" t="str">
        <f>IF('Sources and Definitions'!C23=0, "", 'Sources and Definitions'!C23)</f>
        <v/>
      </c>
      <c r="I50" s="16" t="str">
        <f t="shared" si="2"/>
        <v/>
      </c>
      <c r="L50" s="16"/>
    </row>
    <row r="51" spans="1:12" x14ac:dyDescent="0.2">
      <c r="A51" s="15" t="str">
        <f t="shared" si="1"/>
        <v>ISO</v>
      </c>
      <c r="B51" s="15" t="s">
        <v>44</v>
      </c>
      <c r="C51" s="15" t="str">
        <f t="shared" si="0"/>
        <v>.ISO.Leasing</v>
      </c>
      <c r="D51" s="16">
        <v>47</v>
      </c>
      <c r="E51" s="16"/>
      <c r="F51" s="16"/>
      <c r="G51" s="16"/>
      <c r="H51" s="16"/>
      <c r="I51" s="16"/>
      <c r="L51" s="16"/>
    </row>
    <row r="52" spans="1:12" x14ac:dyDescent="0.2">
      <c r="A52" s="15" t="str">
        <f t="shared" si="1"/>
        <v>ISO</v>
      </c>
      <c r="B52" s="15" t="s">
        <v>33</v>
      </c>
      <c r="C52" s="15" t="str">
        <f t="shared" si="0"/>
        <v>.ISO.Loan_guarantees</v>
      </c>
      <c r="D52" s="16">
        <v>3</v>
      </c>
      <c r="E52" s="16"/>
      <c r="F52" s="16"/>
      <c r="G52" s="16"/>
      <c r="H52" s="16" t="str">
        <f>IF('Sources and Definitions'!D10=0, "", 'Sources and Definitions'!D10)</f>
        <v/>
      </c>
      <c r="I52" s="16" t="str">
        <f t="shared" si="2"/>
        <v/>
      </c>
      <c r="L52" s="16"/>
    </row>
    <row r="53" spans="1:12" x14ac:dyDescent="0.2">
      <c r="A53" s="15" t="str">
        <f t="shared" si="1"/>
        <v>ISO</v>
      </c>
      <c r="B53" s="15" t="s">
        <v>33</v>
      </c>
      <c r="C53" s="15" t="str">
        <f t="shared" si="0"/>
        <v>.ISO.Loan_guarantees</v>
      </c>
      <c r="D53" s="16">
        <v>10</v>
      </c>
      <c r="E53" s="16"/>
      <c r="F53" s="16"/>
      <c r="G53" s="16"/>
      <c r="H53" s="16" t="str">
        <f>IF('Sources and Definitions'!D10=0, "", 'Core indicators'!C13)</f>
        <v/>
      </c>
      <c r="I53" s="16" t="str">
        <f t="shared" si="2"/>
        <v/>
      </c>
      <c r="L53" s="16"/>
    </row>
    <row r="54" spans="1:12" x14ac:dyDescent="0.2">
      <c r="A54" s="15" t="str">
        <f t="shared" si="1"/>
        <v>ISO</v>
      </c>
      <c r="B54" s="15" t="s">
        <v>33</v>
      </c>
      <c r="C54" s="15" t="str">
        <f t="shared" si="0"/>
        <v>.ISO.Loan_guarantees</v>
      </c>
      <c r="D54" s="16">
        <v>11</v>
      </c>
      <c r="E54" s="18" t="str">
        <f>IF(L54="Thousand (‘000)", "3", IF(L54="Million (‘000 000)", "6", IF(L54="Billion (‘000 000 000)", "9", "")))</f>
        <v/>
      </c>
      <c r="F54" s="16" t="str">
        <f t="shared" si="3"/>
        <v/>
      </c>
      <c r="G54" s="16"/>
      <c r="H54" s="16"/>
      <c r="I54" s="16"/>
      <c r="L54" s="16" t="str">
        <f>'Core indicators'!D13</f>
        <v>Add unit (billion, …)</v>
      </c>
    </row>
    <row r="55" spans="1:12" x14ac:dyDescent="0.2">
      <c r="A55" s="15" t="str">
        <f t="shared" si="1"/>
        <v>ISO</v>
      </c>
      <c r="B55" s="15" t="s">
        <v>33</v>
      </c>
      <c r="C55" s="15" t="str">
        <f t="shared" si="0"/>
        <v>.ISO.Loan_guarantees</v>
      </c>
      <c r="D55" s="16">
        <v>31</v>
      </c>
      <c r="E55" s="16"/>
      <c r="F55" s="16"/>
      <c r="G55" s="16"/>
      <c r="H55" s="16" t="str">
        <f>IF('Sources and Definitions'!D10=0, "", 'Sources and Definitions'!C10)</f>
        <v/>
      </c>
      <c r="I55" s="16" t="str">
        <f t="shared" si="2"/>
        <v/>
      </c>
      <c r="L55" s="16"/>
    </row>
    <row r="56" spans="1:12" x14ac:dyDescent="0.2">
      <c r="A56" s="15" t="str">
        <f t="shared" si="1"/>
        <v>ISO</v>
      </c>
      <c r="B56" s="15" t="s">
        <v>33</v>
      </c>
      <c r="C56" s="15" t="str">
        <f t="shared" si="0"/>
        <v>.ISO.Loan_guarantees</v>
      </c>
      <c r="D56" s="16">
        <v>47</v>
      </c>
      <c r="E56" s="16"/>
      <c r="F56" s="16"/>
      <c r="G56" s="16"/>
      <c r="H56" s="16"/>
      <c r="I56" s="16"/>
      <c r="L56" s="16"/>
    </row>
    <row r="57" spans="1:12" x14ac:dyDescent="0.2">
      <c r="A57" s="15" t="str">
        <f t="shared" si="1"/>
        <v>ISO</v>
      </c>
      <c r="B57" s="15" t="s">
        <v>63</v>
      </c>
      <c r="C57" s="15" t="str">
        <f t="shared" si="0"/>
        <v>.ISO.New_lending_proportion</v>
      </c>
      <c r="D57" s="16">
        <v>3</v>
      </c>
      <c r="E57" s="16"/>
      <c r="F57" s="16"/>
      <c r="G57" s="16"/>
      <c r="H57" s="16"/>
      <c r="I57" s="16"/>
      <c r="L57" s="16"/>
    </row>
    <row r="58" spans="1:12" x14ac:dyDescent="0.2">
      <c r="A58" s="15" t="str">
        <f t="shared" si="1"/>
        <v>ISO</v>
      </c>
      <c r="B58" s="15" t="s">
        <v>63</v>
      </c>
      <c r="C58" s="15" t="str">
        <f t="shared" si="0"/>
        <v>.ISO.New_lending_proportion</v>
      </c>
      <c r="D58" s="16">
        <v>10</v>
      </c>
      <c r="E58" s="16"/>
      <c r="F58" s="16"/>
      <c r="G58" s="16"/>
      <c r="H58" s="16" t="s">
        <v>118</v>
      </c>
      <c r="I58" s="16" t="str">
        <f t="shared" si="2"/>
        <v>PC</v>
      </c>
      <c r="L58" s="16"/>
    </row>
    <row r="59" spans="1:12" x14ac:dyDescent="0.2">
      <c r="A59" s="15" t="str">
        <f t="shared" si="1"/>
        <v>ISO</v>
      </c>
      <c r="B59" s="15" t="s">
        <v>63</v>
      </c>
      <c r="C59" s="15" t="str">
        <f t="shared" si="0"/>
        <v>.ISO.New_lending_proportion</v>
      </c>
      <c r="D59" s="16">
        <v>11</v>
      </c>
      <c r="E59" s="16"/>
      <c r="F59" s="16"/>
      <c r="G59" s="16"/>
      <c r="H59" s="16"/>
      <c r="I59" s="16"/>
      <c r="L59" s="16"/>
    </row>
    <row r="60" spans="1:12" x14ac:dyDescent="0.2">
      <c r="A60" s="15" t="str">
        <f t="shared" si="1"/>
        <v>ISO</v>
      </c>
      <c r="B60" s="15" t="s">
        <v>63</v>
      </c>
      <c r="C60" s="15" t="str">
        <f t="shared" si="0"/>
        <v>.ISO.New_lending_proportion</v>
      </c>
      <c r="D60" s="16">
        <v>31</v>
      </c>
      <c r="E60" s="16"/>
      <c r="F60" s="16"/>
      <c r="G60" s="16"/>
      <c r="H60" s="16"/>
      <c r="I60" s="16"/>
      <c r="L60" s="16"/>
    </row>
    <row r="61" spans="1:12" x14ac:dyDescent="0.2">
      <c r="A61" s="15" t="str">
        <f t="shared" si="1"/>
        <v>ISO</v>
      </c>
      <c r="B61" s="15" t="s">
        <v>63</v>
      </c>
      <c r="C61" s="15" t="str">
        <f t="shared" si="0"/>
        <v>.ISO.New_lending_proportion</v>
      </c>
      <c r="D61" s="16">
        <v>47</v>
      </c>
      <c r="E61" s="16"/>
      <c r="F61" s="16"/>
      <c r="G61" s="16"/>
      <c r="H61" s="16"/>
      <c r="I61" s="16"/>
      <c r="L61" s="16"/>
    </row>
    <row r="62" spans="1:12" x14ac:dyDescent="0.2">
      <c r="A62" s="15" t="str">
        <f t="shared" si="1"/>
        <v>ISO</v>
      </c>
      <c r="B62" s="15" t="s">
        <v>35</v>
      </c>
      <c r="C62" s="15" t="str">
        <f t="shared" si="0"/>
        <v>.ISO.NPL_corporate</v>
      </c>
      <c r="D62" s="16">
        <v>3</v>
      </c>
      <c r="E62" s="16"/>
      <c r="F62" s="16"/>
      <c r="G62" s="16"/>
      <c r="H62" s="16" t="str">
        <f>IF('Sources and Definitions'!D13=0, "", 'Sources and Definitions'!D13)</f>
        <v/>
      </c>
      <c r="I62" s="16" t="str">
        <f t="shared" si="2"/>
        <v/>
      </c>
      <c r="L62" s="16"/>
    </row>
    <row r="63" spans="1:12" x14ac:dyDescent="0.2">
      <c r="A63" s="15" t="str">
        <f t="shared" si="1"/>
        <v>ISO</v>
      </c>
      <c r="B63" s="15" t="s">
        <v>35</v>
      </c>
      <c r="C63" s="15" t="str">
        <f t="shared" si="0"/>
        <v>.ISO.NPL_corporate</v>
      </c>
      <c r="D63" s="16">
        <v>10</v>
      </c>
      <c r="E63" s="16"/>
      <c r="F63" s="16"/>
      <c r="G63" s="16"/>
      <c r="H63" s="16" t="str">
        <f>IF('Sources and Definitions'!D13=0, "", "PC")</f>
        <v/>
      </c>
      <c r="I63" s="16" t="str">
        <f t="shared" si="2"/>
        <v/>
      </c>
      <c r="L63" s="16"/>
    </row>
    <row r="64" spans="1:12" x14ac:dyDescent="0.2">
      <c r="A64" s="15" t="str">
        <f t="shared" si="1"/>
        <v>ISO</v>
      </c>
      <c r="B64" s="15" t="s">
        <v>35</v>
      </c>
      <c r="C64" s="15" t="str">
        <f t="shared" si="0"/>
        <v>.ISO.NPL_corporate</v>
      </c>
      <c r="D64" s="16">
        <v>11</v>
      </c>
      <c r="E64" s="16"/>
      <c r="F64" s="16"/>
      <c r="G64" s="16"/>
      <c r="H64" s="16"/>
      <c r="I64" s="16"/>
      <c r="L64" s="16"/>
    </row>
    <row r="65" spans="1:12" x14ac:dyDescent="0.2">
      <c r="A65" s="15" t="str">
        <f t="shared" si="1"/>
        <v>ISO</v>
      </c>
      <c r="B65" s="15" t="s">
        <v>35</v>
      </c>
      <c r="C65" s="15" t="str">
        <f t="shared" si="0"/>
        <v>.ISO.NPL_corporate</v>
      </c>
      <c r="D65" s="16">
        <v>31</v>
      </c>
      <c r="E65" s="16"/>
      <c r="F65" s="16"/>
      <c r="G65" s="16"/>
      <c r="H65" s="16" t="str">
        <f>IF('Sources and Definitions'!C13=0, "", 'Sources and Definitions'!C13)</f>
        <v/>
      </c>
      <c r="I65" s="16" t="str">
        <f t="shared" si="2"/>
        <v/>
      </c>
      <c r="L65" s="16"/>
    </row>
    <row r="66" spans="1:12" x14ac:dyDescent="0.2">
      <c r="A66" s="15" t="str">
        <f t="shared" si="1"/>
        <v>ISO</v>
      </c>
      <c r="B66" s="15" t="s">
        <v>35</v>
      </c>
      <c r="C66" s="15" t="str">
        <f t="shared" si="0"/>
        <v>.ISO.NPL_corporate</v>
      </c>
      <c r="D66" s="16">
        <v>47</v>
      </c>
      <c r="E66" s="16"/>
      <c r="F66" s="16"/>
      <c r="G66" s="16"/>
      <c r="H66" s="16"/>
      <c r="I66" s="16"/>
      <c r="L66" s="16"/>
    </row>
    <row r="67" spans="1:12" x14ac:dyDescent="0.2">
      <c r="A67" s="15" t="str">
        <f t="shared" si="1"/>
        <v>ISO</v>
      </c>
      <c r="B67" s="15" t="s">
        <v>36</v>
      </c>
      <c r="C67" s="15" t="str">
        <f t="shared" ref="C67:C130" si="4">"."&amp;A67&amp;"."&amp;B67</f>
        <v>.ISO.NPL_SMEs</v>
      </c>
      <c r="D67" s="16">
        <v>3</v>
      </c>
      <c r="E67" s="16"/>
      <c r="F67" s="16"/>
      <c r="G67" s="16"/>
      <c r="H67" s="16" t="str">
        <f>IF('Sources and Definitions'!D14=0, "", 'Sources and Definitions'!D14)</f>
        <v/>
      </c>
      <c r="I67" s="16" t="str">
        <f t="shared" ref="I67:I130" si="5">H67</f>
        <v/>
      </c>
      <c r="L67" s="16"/>
    </row>
    <row r="68" spans="1:12" x14ac:dyDescent="0.2">
      <c r="A68" s="15" t="str">
        <f t="shared" ref="A68:A131" si="6">A67</f>
        <v>ISO</v>
      </c>
      <c r="B68" s="15" t="s">
        <v>36</v>
      </c>
      <c r="C68" s="15" t="str">
        <f t="shared" si="4"/>
        <v>.ISO.NPL_SMEs</v>
      </c>
      <c r="D68" s="16">
        <v>10</v>
      </c>
      <c r="E68" s="16"/>
      <c r="F68" s="16"/>
      <c r="G68" s="16"/>
      <c r="H68" s="16" t="str">
        <f>IF('Sources and Definitions'!D14=0, "", "PC")</f>
        <v/>
      </c>
      <c r="I68" s="16" t="str">
        <f>H68</f>
        <v/>
      </c>
      <c r="L68" s="16"/>
    </row>
    <row r="69" spans="1:12" x14ac:dyDescent="0.2">
      <c r="A69" s="15" t="str">
        <f t="shared" si="6"/>
        <v>ISO</v>
      </c>
      <c r="B69" s="15" t="s">
        <v>36</v>
      </c>
      <c r="C69" s="15" t="str">
        <f t="shared" si="4"/>
        <v>.ISO.NPL_SMEs</v>
      </c>
      <c r="D69" s="16">
        <v>11</v>
      </c>
      <c r="E69" s="16"/>
      <c r="F69" s="16"/>
      <c r="G69" s="16"/>
      <c r="H69" s="16"/>
      <c r="I69" s="16"/>
      <c r="L69" s="16"/>
    </row>
    <row r="70" spans="1:12" x14ac:dyDescent="0.2">
      <c r="A70" s="15" t="str">
        <f t="shared" si="6"/>
        <v>ISO</v>
      </c>
      <c r="B70" s="15" t="s">
        <v>36</v>
      </c>
      <c r="C70" s="15" t="str">
        <f t="shared" si="4"/>
        <v>.ISO.NPL_SMEs</v>
      </c>
      <c r="D70" s="16">
        <v>31</v>
      </c>
      <c r="E70" s="16"/>
      <c r="F70" s="16"/>
      <c r="G70" s="16"/>
      <c r="H70" s="16" t="str">
        <f>IF('Sources and Definitions'!C14=0, "", 'Sources and Definitions'!C14)</f>
        <v/>
      </c>
      <c r="I70" s="16" t="str">
        <f t="shared" si="5"/>
        <v/>
      </c>
      <c r="L70" s="16"/>
    </row>
    <row r="71" spans="1:12" x14ac:dyDescent="0.2">
      <c r="A71" s="15" t="str">
        <f t="shared" si="6"/>
        <v>ISO</v>
      </c>
      <c r="B71" s="15" t="s">
        <v>36</v>
      </c>
      <c r="C71" s="15" t="str">
        <f t="shared" si="4"/>
        <v>.ISO.NPL_SMEs</v>
      </c>
      <c r="D71" s="16">
        <v>47</v>
      </c>
      <c r="E71" s="16"/>
      <c r="F71" s="16"/>
      <c r="G71" s="16"/>
      <c r="H71" s="16"/>
      <c r="I71" s="16"/>
      <c r="L71" s="16"/>
    </row>
    <row r="72" spans="1:12" x14ac:dyDescent="0.2">
      <c r="A72" s="15" t="str">
        <f t="shared" si="6"/>
        <v>ISO</v>
      </c>
      <c r="B72" s="15" t="s">
        <v>46</v>
      </c>
      <c r="C72" s="15" t="str">
        <f t="shared" si="4"/>
        <v>.ISO.Payment_delays</v>
      </c>
      <c r="D72" s="16">
        <v>3</v>
      </c>
      <c r="E72" s="16"/>
      <c r="F72" s="16"/>
      <c r="G72" s="16"/>
      <c r="H72" s="16" t="str">
        <f>IF('Sources and Definitions'!D26=0, "", 'Sources and Definitions'!D26)</f>
        <v/>
      </c>
      <c r="I72" s="16" t="str">
        <f t="shared" si="5"/>
        <v/>
      </c>
      <c r="L72" s="16"/>
    </row>
    <row r="73" spans="1:12" x14ac:dyDescent="0.2">
      <c r="A73" s="15" t="str">
        <f t="shared" si="6"/>
        <v>ISO</v>
      </c>
      <c r="B73" s="15" t="s">
        <v>46</v>
      </c>
      <c r="C73" s="15" t="str">
        <f t="shared" si="4"/>
        <v>.ISO.Payment_delays</v>
      </c>
      <c r="D73" s="16">
        <v>10</v>
      </c>
      <c r="E73" s="16"/>
      <c r="F73" s="16"/>
      <c r="G73" s="16"/>
      <c r="H73" s="16" t="str">
        <f>IF('Sources and Definitions'!D26=0, "", "NBR")</f>
        <v/>
      </c>
      <c r="I73" s="16" t="str">
        <f t="shared" si="5"/>
        <v/>
      </c>
      <c r="L73" s="16"/>
    </row>
    <row r="74" spans="1:12" x14ac:dyDescent="0.2">
      <c r="A74" s="15" t="str">
        <f t="shared" si="6"/>
        <v>ISO</v>
      </c>
      <c r="B74" s="15" t="s">
        <v>46</v>
      </c>
      <c r="C74" s="15" t="str">
        <f t="shared" si="4"/>
        <v>.ISO.Payment_delays</v>
      </c>
      <c r="D74" s="16">
        <v>11</v>
      </c>
      <c r="E74" s="16"/>
      <c r="F74" s="16"/>
      <c r="G74" s="16"/>
      <c r="H74" s="16"/>
      <c r="I74" s="16"/>
      <c r="L74" s="16"/>
    </row>
    <row r="75" spans="1:12" x14ac:dyDescent="0.2">
      <c r="A75" s="15" t="str">
        <f t="shared" si="6"/>
        <v>ISO</v>
      </c>
      <c r="B75" s="15" t="s">
        <v>46</v>
      </c>
      <c r="C75" s="15" t="str">
        <f t="shared" si="4"/>
        <v>.ISO.Payment_delays</v>
      </c>
      <c r="D75" s="16">
        <v>31</v>
      </c>
      <c r="E75" s="16"/>
      <c r="F75" s="16"/>
      <c r="G75" s="16"/>
      <c r="H75" s="16" t="str">
        <f>IF('Sources and Definitions'!C26=0, "", 'Sources and Definitions'!C26)</f>
        <v/>
      </c>
      <c r="I75" s="16" t="str">
        <f t="shared" si="5"/>
        <v/>
      </c>
      <c r="L75" s="16"/>
    </row>
    <row r="76" spans="1:12" x14ac:dyDescent="0.2">
      <c r="A76" s="15" t="str">
        <f t="shared" si="6"/>
        <v>ISO</v>
      </c>
      <c r="B76" s="15" t="s">
        <v>46</v>
      </c>
      <c r="C76" s="15" t="str">
        <f t="shared" si="4"/>
        <v>.ISO.Payment_delays</v>
      </c>
      <c r="D76" s="16">
        <v>47</v>
      </c>
      <c r="E76" s="16"/>
      <c r="F76" s="16"/>
      <c r="G76" s="16"/>
      <c r="H76" s="16"/>
      <c r="I76" s="16"/>
      <c r="L76" s="16"/>
    </row>
    <row r="77" spans="1:12" x14ac:dyDescent="0.2">
      <c r="A77" s="15" t="str">
        <f t="shared" si="6"/>
        <v>ISO</v>
      </c>
      <c r="B77" s="15" t="s">
        <v>41</v>
      </c>
      <c r="C77" s="15" t="str">
        <f t="shared" si="4"/>
        <v>.ISO.Rejection</v>
      </c>
      <c r="D77" s="16">
        <v>3</v>
      </c>
      <c r="E77" s="16"/>
      <c r="F77" s="16"/>
      <c r="G77" s="16"/>
      <c r="H77" s="16" t="str">
        <f>IF('Sources and Definitions'!D19=0, "", 'Sources and Definitions'!D19)</f>
        <v/>
      </c>
      <c r="I77" s="16" t="str">
        <f t="shared" si="5"/>
        <v/>
      </c>
      <c r="L77" s="16"/>
    </row>
    <row r="78" spans="1:12" x14ac:dyDescent="0.2">
      <c r="A78" s="15" t="str">
        <f t="shared" si="6"/>
        <v>ISO</v>
      </c>
      <c r="B78" s="15" t="s">
        <v>41</v>
      </c>
      <c r="C78" s="15" t="str">
        <f t="shared" si="4"/>
        <v>.ISO.Rejection</v>
      </c>
      <c r="D78" s="16">
        <v>10</v>
      </c>
      <c r="E78" s="16"/>
      <c r="F78" s="16"/>
      <c r="G78" s="16"/>
      <c r="H78" s="16" t="str">
        <f>IF('Sources and Definitions'!D19=0, "", "PC")</f>
        <v/>
      </c>
      <c r="I78" s="16" t="str">
        <f t="shared" si="5"/>
        <v/>
      </c>
      <c r="L78" s="16"/>
    </row>
    <row r="79" spans="1:12" x14ac:dyDescent="0.2">
      <c r="A79" s="15" t="str">
        <f t="shared" si="6"/>
        <v>ISO</v>
      </c>
      <c r="B79" s="15" t="s">
        <v>41</v>
      </c>
      <c r="C79" s="15" t="str">
        <f t="shared" si="4"/>
        <v>.ISO.Rejection</v>
      </c>
      <c r="D79" s="16">
        <v>11</v>
      </c>
      <c r="E79" s="16"/>
      <c r="F79" s="16"/>
      <c r="G79" s="16"/>
      <c r="H79" s="16"/>
      <c r="I79" s="16"/>
      <c r="L79" s="16"/>
    </row>
    <row r="80" spans="1:12" x14ac:dyDescent="0.2">
      <c r="A80" s="15" t="str">
        <f t="shared" si="6"/>
        <v>ISO</v>
      </c>
      <c r="B80" s="15" t="s">
        <v>41</v>
      </c>
      <c r="C80" s="15" t="str">
        <f t="shared" si="4"/>
        <v>.ISO.Rejection</v>
      </c>
      <c r="D80" s="16">
        <v>31</v>
      </c>
      <c r="E80" s="16"/>
      <c r="F80" s="16"/>
      <c r="G80" s="16"/>
      <c r="H80" s="16" t="str">
        <f>IF('Sources and Definitions'!C19=0, "", 'Sources and Definitions'!C19)</f>
        <v/>
      </c>
      <c r="I80" s="16" t="str">
        <f t="shared" si="5"/>
        <v/>
      </c>
      <c r="L80" s="16"/>
    </row>
    <row r="81" spans="1:12" x14ac:dyDescent="0.2">
      <c r="A81" s="15" t="str">
        <f t="shared" si="6"/>
        <v>ISO</v>
      </c>
      <c r="B81" s="15" t="s">
        <v>41</v>
      </c>
      <c r="C81" s="15" t="str">
        <f t="shared" si="4"/>
        <v>.ISO.Rejection</v>
      </c>
      <c r="D81" s="16">
        <v>47</v>
      </c>
      <c r="E81" s="16"/>
      <c r="F81" s="16"/>
      <c r="G81" s="16"/>
      <c r="H81" s="16"/>
      <c r="I81" s="16"/>
      <c r="L81" s="16"/>
    </row>
    <row r="82" spans="1:12" x14ac:dyDescent="0.2">
      <c r="A82" s="15" t="str">
        <f t="shared" si="6"/>
        <v>ISO</v>
      </c>
      <c r="B82" s="15" t="s">
        <v>59</v>
      </c>
      <c r="C82" s="15" t="str">
        <f t="shared" si="4"/>
        <v>.ISO.SME_bankruptcies</v>
      </c>
      <c r="D82" s="16">
        <v>3</v>
      </c>
      <c r="E82" s="16"/>
      <c r="F82" s="16"/>
      <c r="G82" s="16"/>
      <c r="H82" s="16" t="str">
        <f>IF('Sources and Definitions'!D27=0, "", 'Sources and Definitions'!D27)</f>
        <v/>
      </c>
      <c r="I82" s="16" t="str">
        <f t="shared" si="5"/>
        <v/>
      </c>
      <c r="L82" s="16"/>
    </row>
    <row r="83" spans="1:12" x14ac:dyDescent="0.2">
      <c r="A83" s="15" t="str">
        <f t="shared" si="6"/>
        <v>ISO</v>
      </c>
      <c r="B83" s="15" t="s">
        <v>59</v>
      </c>
      <c r="C83" s="15" t="str">
        <f t="shared" si="4"/>
        <v>.ISO.SME_bankruptcies</v>
      </c>
      <c r="D83" s="16">
        <v>10</v>
      </c>
      <c r="E83" s="16"/>
      <c r="F83" s="16"/>
      <c r="G83" s="16"/>
      <c r="H83" s="16" t="str">
        <f>IF('Sources and Definitions'!D27=0, "", "NBR")</f>
        <v/>
      </c>
      <c r="I83" s="16" t="str">
        <f t="shared" si="5"/>
        <v/>
      </c>
      <c r="L83" s="16"/>
    </row>
    <row r="84" spans="1:12" x14ac:dyDescent="0.2">
      <c r="A84" s="15" t="str">
        <f t="shared" si="6"/>
        <v>ISO</v>
      </c>
      <c r="B84" s="15" t="s">
        <v>59</v>
      </c>
      <c r="C84" s="15" t="str">
        <f t="shared" si="4"/>
        <v>.ISO.SME_bankruptcies</v>
      </c>
      <c r="D84" s="16">
        <v>11</v>
      </c>
      <c r="E84" s="16"/>
      <c r="F84" s="16"/>
      <c r="G84" s="16"/>
      <c r="H84" s="16"/>
      <c r="I84" s="16"/>
      <c r="L84" s="16"/>
    </row>
    <row r="85" spans="1:12" x14ac:dyDescent="0.2">
      <c r="A85" s="15" t="str">
        <f t="shared" si="6"/>
        <v>ISO</v>
      </c>
      <c r="B85" s="15" t="s">
        <v>59</v>
      </c>
      <c r="C85" s="15" t="str">
        <f t="shared" si="4"/>
        <v>.ISO.SME_bankruptcies</v>
      </c>
      <c r="D85" s="16">
        <v>31</v>
      </c>
      <c r="E85" s="16"/>
      <c r="F85" s="16"/>
      <c r="G85" s="16"/>
      <c r="H85" s="16" t="str">
        <f>IF('Sources and Definitions'!C27=0, "", 'Sources and Definitions'!C27)</f>
        <v/>
      </c>
      <c r="I85" s="16" t="str">
        <f t="shared" si="5"/>
        <v/>
      </c>
      <c r="L85" s="16"/>
    </row>
    <row r="86" spans="1:12" x14ac:dyDescent="0.2">
      <c r="A86" s="15" t="str">
        <f t="shared" si="6"/>
        <v>ISO</v>
      </c>
      <c r="B86" s="15" t="s">
        <v>59</v>
      </c>
      <c r="C86" s="15" t="str">
        <f t="shared" si="4"/>
        <v>.ISO.SME_bankruptcies</v>
      </c>
      <c r="D86" s="16">
        <v>47</v>
      </c>
      <c r="E86" s="16"/>
      <c r="F86" s="16"/>
      <c r="G86" s="16"/>
      <c r="H86" s="16"/>
      <c r="I86" s="16"/>
      <c r="L86" s="16"/>
    </row>
    <row r="87" spans="1:12" x14ac:dyDescent="0.2">
      <c r="A87" s="15" t="str">
        <f t="shared" si="6"/>
        <v>ISO</v>
      </c>
      <c r="B87" s="15" t="s">
        <v>47</v>
      </c>
      <c r="C87" s="15" t="str">
        <f t="shared" si="4"/>
        <v>.ISO.SME_bankruptcies_growth</v>
      </c>
      <c r="D87" s="16">
        <v>3</v>
      </c>
      <c r="E87" s="16"/>
      <c r="F87" s="16"/>
      <c r="G87" s="16"/>
      <c r="H87" s="16"/>
      <c r="I87" s="16"/>
      <c r="L87" s="16"/>
    </row>
    <row r="88" spans="1:12" x14ac:dyDescent="0.2">
      <c r="A88" s="15" t="str">
        <f t="shared" si="6"/>
        <v>ISO</v>
      </c>
      <c r="B88" s="15" t="s">
        <v>47</v>
      </c>
      <c r="C88" s="15" t="str">
        <f t="shared" si="4"/>
        <v>.ISO.SME_bankruptcies_growth</v>
      </c>
      <c r="D88" s="16">
        <v>10</v>
      </c>
      <c r="E88" s="16"/>
      <c r="F88" s="16"/>
      <c r="G88" s="16"/>
      <c r="H88" s="16" t="s">
        <v>118</v>
      </c>
      <c r="I88" s="16" t="str">
        <f>H88</f>
        <v>PC</v>
      </c>
      <c r="L88" s="16"/>
    </row>
    <row r="89" spans="1:12" x14ac:dyDescent="0.2">
      <c r="A89" s="15" t="str">
        <f t="shared" si="6"/>
        <v>ISO</v>
      </c>
      <c r="B89" s="15" t="s">
        <v>47</v>
      </c>
      <c r="C89" s="15" t="str">
        <f t="shared" si="4"/>
        <v>.ISO.SME_bankruptcies_growth</v>
      </c>
      <c r="D89" s="16">
        <v>11</v>
      </c>
      <c r="E89" s="16"/>
      <c r="F89" s="16"/>
      <c r="G89" s="16"/>
      <c r="H89" s="16"/>
      <c r="I89" s="16"/>
      <c r="L89" s="16"/>
    </row>
    <row r="90" spans="1:12" x14ac:dyDescent="0.2">
      <c r="A90" s="15" t="str">
        <f t="shared" si="6"/>
        <v>ISO</v>
      </c>
      <c r="B90" s="15" t="s">
        <v>47</v>
      </c>
      <c r="C90" s="15" t="str">
        <f t="shared" si="4"/>
        <v>.ISO.SME_bankruptcies_growth</v>
      </c>
      <c r="D90" s="16">
        <v>31</v>
      </c>
      <c r="E90" s="16"/>
      <c r="F90" s="16"/>
      <c r="G90" s="16"/>
      <c r="H90" s="16"/>
      <c r="I90" s="16"/>
      <c r="L90" s="16"/>
    </row>
    <row r="91" spans="1:12" x14ac:dyDescent="0.2">
      <c r="A91" s="15" t="str">
        <f t="shared" si="6"/>
        <v>ISO</v>
      </c>
      <c r="B91" s="15" t="s">
        <v>47</v>
      </c>
      <c r="C91" s="15" t="str">
        <f t="shared" si="4"/>
        <v>.ISO.SME_bankruptcies_growth</v>
      </c>
      <c r="D91" s="16">
        <v>47</v>
      </c>
      <c r="E91" s="16"/>
      <c r="F91" s="16"/>
      <c r="G91" s="16"/>
      <c r="H91" s="16"/>
      <c r="I91" s="16"/>
      <c r="L91" s="16"/>
    </row>
    <row r="92" spans="1:12" x14ac:dyDescent="0.2">
      <c r="A92" s="15" t="str">
        <f t="shared" si="6"/>
        <v>ISO</v>
      </c>
      <c r="B92" s="15" t="s">
        <v>30</v>
      </c>
      <c r="C92" s="15" t="str">
        <f t="shared" si="4"/>
        <v>.ISO.SME_lending_flow</v>
      </c>
      <c r="D92" s="16">
        <v>3</v>
      </c>
      <c r="E92" s="16"/>
      <c r="F92" s="16"/>
      <c r="G92" s="16"/>
      <c r="H92" s="16" t="str">
        <f>IF('Sources and Definitions'!D7=0, "", 'Sources and Definitions'!D7)</f>
        <v/>
      </c>
      <c r="I92" s="16" t="str">
        <f t="shared" si="5"/>
        <v/>
      </c>
      <c r="L92" s="16"/>
    </row>
    <row r="93" spans="1:12" x14ac:dyDescent="0.2">
      <c r="A93" s="15" t="str">
        <f t="shared" si="6"/>
        <v>ISO</v>
      </c>
      <c r="B93" s="15" t="s">
        <v>30</v>
      </c>
      <c r="C93" s="15" t="str">
        <f t="shared" si="4"/>
        <v>.ISO.SME_lending_flow</v>
      </c>
      <c r="D93" s="16">
        <v>10</v>
      </c>
      <c r="E93" s="16"/>
      <c r="F93" s="16"/>
      <c r="G93" s="16"/>
      <c r="H93" s="16" t="str">
        <f>IF('Sources and Definitions'!D7=0, "", 'Core indicators'!C8)</f>
        <v/>
      </c>
      <c r="I93" s="16" t="str">
        <f t="shared" si="5"/>
        <v/>
      </c>
      <c r="L93" s="16"/>
    </row>
    <row r="94" spans="1:12" x14ac:dyDescent="0.2">
      <c r="A94" s="15" t="str">
        <f t="shared" si="6"/>
        <v>ISO</v>
      </c>
      <c r="B94" s="15" t="s">
        <v>30</v>
      </c>
      <c r="C94" s="15" t="str">
        <f t="shared" si="4"/>
        <v>.ISO.SME_lending_flow</v>
      </c>
      <c r="D94" s="16">
        <v>11</v>
      </c>
      <c r="E94" s="18" t="str">
        <f>IF(L94="Thousand (‘000)", "3", IF(L94="Million (‘000 000)", "6", IF(L94="Billion (‘000 000 000)", "9", "")))</f>
        <v/>
      </c>
      <c r="F94" s="16" t="str">
        <f t="shared" ref="F94:F114" si="7">E94</f>
        <v/>
      </c>
      <c r="G94" s="16"/>
      <c r="H94" s="16"/>
      <c r="I94" s="16"/>
      <c r="L94" s="16" t="str">
        <f>'Core indicators'!D8</f>
        <v>Add unit (billion, …)</v>
      </c>
    </row>
    <row r="95" spans="1:12" x14ac:dyDescent="0.2">
      <c r="A95" s="15" t="str">
        <f t="shared" si="6"/>
        <v>ISO</v>
      </c>
      <c r="B95" s="15" t="s">
        <v>30</v>
      </c>
      <c r="C95" s="15" t="str">
        <f t="shared" si="4"/>
        <v>.ISO.SME_lending_flow</v>
      </c>
      <c r="D95" s="16">
        <v>31</v>
      </c>
      <c r="E95" s="16"/>
      <c r="F95" s="16"/>
      <c r="G95" s="16"/>
      <c r="H95" s="16" t="str">
        <f>IF('Sources and Definitions'!C7=0, "", 'Sources and Definitions'!C7)</f>
        <v/>
      </c>
      <c r="I95" s="16" t="str">
        <f t="shared" si="5"/>
        <v/>
      </c>
      <c r="L95" s="16"/>
    </row>
    <row r="96" spans="1:12" x14ac:dyDescent="0.2">
      <c r="A96" s="15" t="str">
        <f t="shared" si="6"/>
        <v>ISO</v>
      </c>
      <c r="B96" s="15" t="s">
        <v>30</v>
      </c>
      <c r="C96" s="15" t="str">
        <f t="shared" si="4"/>
        <v>.ISO.SME_lending_flow</v>
      </c>
      <c r="D96" s="16">
        <v>47</v>
      </c>
      <c r="E96" s="16"/>
      <c r="F96" s="16"/>
      <c r="G96" s="16"/>
      <c r="H96" s="16"/>
      <c r="I96" s="16"/>
      <c r="L96" s="16"/>
    </row>
    <row r="97" spans="1:12" x14ac:dyDescent="0.2">
      <c r="A97" s="15" t="str">
        <f t="shared" si="6"/>
        <v>ISO</v>
      </c>
      <c r="B97" s="15" t="s">
        <v>32</v>
      </c>
      <c r="C97" s="15" t="str">
        <f t="shared" si="4"/>
        <v>.ISO.SME_lending_LT</v>
      </c>
      <c r="D97" s="16">
        <v>3</v>
      </c>
      <c r="E97" s="16"/>
      <c r="F97" s="16"/>
      <c r="G97" s="16"/>
      <c r="H97" s="16" t="str">
        <f>IF('Sources and Definitions'!D9=0, "", 'Sources and Definitions'!D9)</f>
        <v/>
      </c>
      <c r="I97" s="16" t="str">
        <f t="shared" si="5"/>
        <v/>
      </c>
      <c r="L97" s="16"/>
    </row>
    <row r="98" spans="1:12" x14ac:dyDescent="0.2">
      <c r="A98" s="15" t="str">
        <f t="shared" si="6"/>
        <v>ISO</v>
      </c>
      <c r="B98" s="15" t="s">
        <v>32</v>
      </c>
      <c r="C98" s="15" t="str">
        <f t="shared" si="4"/>
        <v>.ISO.SME_lending_LT</v>
      </c>
      <c r="D98" s="16">
        <v>10</v>
      </c>
      <c r="E98" s="16"/>
      <c r="F98" s="16"/>
      <c r="G98" s="16"/>
      <c r="H98" s="16" t="str">
        <f>IF('Sources and Definitions'!D9=0, "", 'Core indicators'!C11)</f>
        <v/>
      </c>
      <c r="I98" s="16" t="str">
        <f t="shared" si="5"/>
        <v/>
      </c>
      <c r="L98" s="16"/>
    </row>
    <row r="99" spans="1:12" x14ac:dyDescent="0.2">
      <c r="A99" s="15" t="str">
        <f t="shared" si="6"/>
        <v>ISO</v>
      </c>
      <c r="B99" s="15" t="s">
        <v>32</v>
      </c>
      <c r="C99" s="15" t="str">
        <f t="shared" si="4"/>
        <v>.ISO.SME_lending_LT</v>
      </c>
      <c r="D99" s="16">
        <v>11</v>
      </c>
      <c r="E99" s="18" t="str">
        <f>IF(L99="Thousand (‘000)", "3", IF(L99="Million (‘000 000)", "6", IF(L99="Billion (‘000 000 000)", "9", "")))</f>
        <v/>
      </c>
      <c r="F99" s="16" t="str">
        <f t="shared" si="7"/>
        <v/>
      </c>
      <c r="G99" s="16"/>
      <c r="H99" s="16"/>
      <c r="I99" s="16"/>
      <c r="L99" s="16" t="str">
        <f>'Core indicators'!D11</f>
        <v>Add unit (billion, …)</v>
      </c>
    </row>
    <row r="100" spans="1:12" x14ac:dyDescent="0.2">
      <c r="A100" s="15" t="str">
        <f t="shared" si="6"/>
        <v>ISO</v>
      </c>
      <c r="B100" s="15" t="s">
        <v>32</v>
      </c>
      <c r="C100" s="15" t="str">
        <f t="shared" si="4"/>
        <v>.ISO.SME_lending_LT</v>
      </c>
      <c r="D100" s="16">
        <v>31</v>
      </c>
      <c r="E100" s="16"/>
      <c r="F100" s="16"/>
      <c r="G100" s="16"/>
      <c r="H100" s="16" t="str">
        <f>IF('Sources and Definitions'!C9=0, "", 'Sources and Definitions'!C9)</f>
        <v/>
      </c>
      <c r="I100" s="16" t="str">
        <f t="shared" si="5"/>
        <v/>
      </c>
      <c r="L100" s="16"/>
    </row>
    <row r="101" spans="1:12" x14ac:dyDescent="0.2">
      <c r="A101" s="15" t="str">
        <f t="shared" si="6"/>
        <v>ISO</v>
      </c>
      <c r="B101" s="15" t="s">
        <v>32</v>
      </c>
      <c r="C101" s="15" t="str">
        <f t="shared" si="4"/>
        <v>.ISO.SME_lending_LT</v>
      </c>
      <c r="D101" s="16">
        <v>47</v>
      </c>
      <c r="E101" s="16"/>
      <c r="F101" s="16"/>
      <c r="G101" s="16"/>
      <c r="H101" s="16"/>
      <c r="I101" s="16"/>
      <c r="L101" s="16"/>
    </row>
    <row r="102" spans="1:12" x14ac:dyDescent="0.2">
      <c r="A102" s="15" t="str">
        <f t="shared" si="6"/>
        <v>ISO</v>
      </c>
      <c r="B102" s="15" t="s">
        <v>28</v>
      </c>
      <c r="C102" s="15" t="str">
        <f t="shared" si="4"/>
        <v>.ISO.SME_lending_proportion</v>
      </c>
      <c r="D102" s="16">
        <v>3</v>
      </c>
      <c r="E102" s="16"/>
      <c r="F102" s="16"/>
      <c r="G102" s="16"/>
      <c r="H102" s="16"/>
      <c r="I102" s="16"/>
      <c r="L102" s="16"/>
    </row>
    <row r="103" spans="1:12" x14ac:dyDescent="0.2">
      <c r="A103" s="15" t="str">
        <f t="shared" si="6"/>
        <v>ISO</v>
      </c>
      <c r="B103" s="15" t="s">
        <v>28</v>
      </c>
      <c r="C103" s="15" t="str">
        <f t="shared" si="4"/>
        <v>.ISO.SME_lending_proportion</v>
      </c>
      <c r="D103" s="16">
        <v>10</v>
      </c>
      <c r="E103" s="16"/>
      <c r="F103" s="16"/>
      <c r="G103" s="16"/>
      <c r="H103" s="16" t="s">
        <v>118</v>
      </c>
      <c r="I103" s="16" t="str">
        <f t="shared" si="5"/>
        <v>PC</v>
      </c>
      <c r="L103" s="16"/>
    </row>
    <row r="104" spans="1:12" x14ac:dyDescent="0.2">
      <c r="A104" s="15" t="str">
        <f t="shared" si="6"/>
        <v>ISO</v>
      </c>
      <c r="B104" s="15" t="s">
        <v>28</v>
      </c>
      <c r="C104" s="15" t="str">
        <f t="shared" si="4"/>
        <v>.ISO.SME_lending_proportion</v>
      </c>
      <c r="D104" s="16">
        <v>11</v>
      </c>
      <c r="E104" s="16"/>
      <c r="F104" s="16"/>
      <c r="G104" s="16"/>
      <c r="H104" s="16"/>
      <c r="I104" s="16"/>
      <c r="L104" s="16"/>
    </row>
    <row r="105" spans="1:12" x14ac:dyDescent="0.2">
      <c r="A105" s="15" t="str">
        <f t="shared" si="6"/>
        <v>ISO</v>
      </c>
      <c r="B105" s="15" t="s">
        <v>28</v>
      </c>
      <c r="C105" s="15" t="str">
        <f t="shared" si="4"/>
        <v>.ISO.SME_lending_proportion</v>
      </c>
      <c r="D105" s="16">
        <v>31</v>
      </c>
      <c r="E105" s="16"/>
      <c r="F105" s="16"/>
      <c r="G105" s="16"/>
      <c r="H105" s="16"/>
      <c r="I105" s="16"/>
      <c r="L105" s="16"/>
    </row>
    <row r="106" spans="1:12" x14ac:dyDescent="0.2">
      <c r="A106" s="15" t="str">
        <f t="shared" si="6"/>
        <v>ISO</v>
      </c>
      <c r="B106" s="15" t="s">
        <v>28</v>
      </c>
      <c r="C106" s="15" t="str">
        <f t="shared" si="4"/>
        <v>.ISO.SME_lending_proportion</v>
      </c>
      <c r="D106" s="16">
        <v>47</v>
      </c>
      <c r="E106" s="16"/>
      <c r="F106" s="16"/>
      <c r="G106" s="16"/>
      <c r="H106" s="16"/>
      <c r="I106" s="16"/>
      <c r="L106" s="16"/>
    </row>
    <row r="107" spans="1:12" x14ac:dyDescent="0.2">
      <c r="A107" s="15" t="str">
        <f t="shared" si="6"/>
        <v>ISO</v>
      </c>
      <c r="B107" s="15" t="s">
        <v>31</v>
      </c>
      <c r="C107" s="15" t="str">
        <f t="shared" si="4"/>
        <v>.ISO.SME_lending_ST</v>
      </c>
      <c r="D107" s="16">
        <v>3</v>
      </c>
      <c r="E107" s="16"/>
      <c r="F107" s="16"/>
      <c r="G107" s="16"/>
      <c r="H107" s="16" t="str">
        <f>IF('Sources and Definitions'!D8=0, "", 'Sources and Definitions'!D8)</f>
        <v/>
      </c>
      <c r="I107" s="16" t="str">
        <f t="shared" si="5"/>
        <v/>
      </c>
      <c r="L107" s="16"/>
    </row>
    <row r="108" spans="1:12" x14ac:dyDescent="0.2">
      <c r="A108" s="15" t="str">
        <f t="shared" si="6"/>
        <v>ISO</v>
      </c>
      <c r="B108" s="15" t="s">
        <v>31</v>
      </c>
      <c r="C108" s="15" t="str">
        <f t="shared" si="4"/>
        <v>.ISO.SME_lending_ST</v>
      </c>
      <c r="D108" s="16">
        <v>10</v>
      </c>
      <c r="E108" s="16"/>
      <c r="F108" s="16"/>
      <c r="G108" s="16"/>
      <c r="H108" s="16" t="str">
        <f>IF('Sources and Definitions'!D8=0, "", 'Core indicators'!C10)</f>
        <v/>
      </c>
      <c r="I108" s="16" t="str">
        <f t="shared" si="5"/>
        <v/>
      </c>
      <c r="L108" s="16"/>
    </row>
    <row r="109" spans="1:12" x14ac:dyDescent="0.2">
      <c r="A109" s="15" t="str">
        <f t="shared" si="6"/>
        <v>ISO</v>
      </c>
      <c r="B109" s="15" t="s">
        <v>31</v>
      </c>
      <c r="C109" s="15" t="str">
        <f t="shared" si="4"/>
        <v>.ISO.SME_lending_ST</v>
      </c>
      <c r="D109" s="16">
        <v>11</v>
      </c>
      <c r="E109" s="18" t="str">
        <f>IF(L109="Thousand (‘000)", "3", IF(L109="Million (‘000 000)", "6", IF(L109="Billion (‘000 000 000)", "9", "")))</f>
        <v/>
      </c>
      <c r="F109" s="16" t="str">
        <f t="shared" si="7"/>
        <v/>
      </c>
      <c r="G109" s="16"/>
      <c r="H109" s="16"/>
      <c r="I109" s="16"/>
      <c r="L109" s="16" t="str">
        <f>'Core indicators'!D10</f>
        <v>Add unit (billion, …)</v>
      </c>
    </row>
    <row r="110" spans="1:12" x14ac:dyDescent="0.2">
      <c r="A110" s="15" t="str">
        <f t="shared" si="6"/>
        <v>ISO</v>
      </c>
      <c r="B110" s="15" t="s">
        <v>31</v>
      </c>
      <c r="C110" s="15" t="str">
        <f t="shared" si="4"/>
        <v>.ISO.SME_lending_ST</v>
      </c>
      <c r="D110" s="16">
        <v>31</v>
      </c>
      <c r="E110" s="16"/>
      <c r="F110" s="16"/>
      <c r="G110" s="16"/>
      <c r="H110" s="16" t="str">
        <f>IF('Sources and Definitions'!C8=0, "", 'Sources and Definitions'!C8)</f>
        <v/>
      </c>
      <c r="I110" s="16" t="str">
        <f t="shared" si="5"/>
        <v/>
      </c>
      <c r="L110" s="16"/>
    </row>
    <row r="111" spans="1:12" x14ac:dyDescent="0.2">
      <c r="A111" s="15" t="str">
        <f t="shared" si="6"/>
        <v>ISO</v>
      </c>
      <c r="B111" s="15" t="s">
        <v>31</v>
      </c>
      <c r="C111" s="15" t="str">
        <f t="shared" si="4"/>
        <v>.ISO.SME_lending_ST</v>
      </c>
      <c r="D111" s="16">
        <v>47</v>
      </c>
      <c r="E111" s="16"/>
      <c r="F111" s="16"/>
      <c r="G111" s="16"/>
      <c r="H111" s="16"/>
      <c r="I111" s="16"/>
      <c r="L111" s="16"/>
    </row>
    <row r="112" spans="1:12" x14ac:dyDescent="0.2">
      <c r="A112" s="15" t="str">
        <f t="shared" si="6"/>
        <v>ISO</v>
      </c>
      <c r="B112" s="17" t="s">
        <v>26</v>
      </c>
      <c r="C112" s="15" t="str">
        <f t="shared" si="4"/>
        <v>.ISO.SME_lending_stock</v>
      </c>
      <c r="D112" s="16">
        <v>3</v>
      </c>
      <c r="E112" s="16"/>
      <c r="F112" s="16"/>
      <c r="G112" s="16"/>
      <c r="H112" s="16" t="str">
        <f>IF('Sources and Definitions'!D4=0, "", 'Sources and Definitions'!D4)</f>
        <v/>
      </c>
      <c r="I112" s="16" t="str">
        <f t="shared" si="5"/>
        <v/>
      </c>
      <c r="L112" s="16"/>
    </row>
    <row r="113" spans="1:12" x14ac:dyDescent="0.2">
      <c r="A113" s="15" t="str">
        <f t="shared" si="6"/>
        <v>ISO</v>
      </c>
      <c r="B113" s="17" t="s">
        <v>26</v>
      </c>
      <c r="C113" s="15" t="str">
        <f t="shared" si="4"/>
        <v>.ISO.SME_lending_stock</v>
      </c>
      <c r="D113" s="16">
        <v>10</v>
      </c>
      <c r="E113" s="16"/>
      <c r="F113" s="16"/>
      <c r="G113" s="16"/>
      <c r="H113" s="16" t="str">
        <f>IF('Sources and Definitions'!D4=0, "", 'Core indicators'!C4)</f>
        <v/>
      </c>
      <c r="I113" s="16" t="str">
        <f t="shared" si="5"/>
        <v/>
      </c>
      <c r="L113" s="16"/>
    </row>
    <row r="114" spans="1:12" x14ac:dyDescent="0.2">
      <c r="A114" s="15" t="str">
        <f t="shared" si="6"/>
        <v>ISO</v>
      </c>
      <c r="B114" s="17" t="s">
        <v>26</v>
      </c>
      <c r="C114" s="15" t="str">
        <f t="shared" si="4"/>
        <v>.ISO.SME_lending_stock</v>
      </c>
      <c r="D114" s="16">
        <v>11</v>
      </c>
      <c r="E114" s="18" t="str">
        <f>IF(L114="Thousand (‘000)", "3", IF(L114="Million (‘000 000)", "6", IF(L114="Billion (‘000 000 000)", "9", "")))</f>
        <v/>
      </c>
      <c r="F114" s="16" t="str">
        <f t="shared" si="7"/>
        <v/>
      </c>
      <c r="G114" s="16"/>
      <c r="H114" s="16"/>
      <c r="I114" s="16"/>
      <c r="L114" s="16" t="str">
        <f>'Core indicators'!D4</f>
        <v>Add unit (billion, …)</v>
      </c>
    </row>
    <row r="115" spans="1:12" x14ac:dyDescent="0.2">
      <c r="A115" s="15" t="str">
        <f t="shared" si="6"/>
        <v>ISO</v>
      </c>
      <c r="B115" s="17" t="s">
        <v>26</v>
      </c>
      <c r="C115" s="15" t="str">
        <f t="shared" si="4"/>
        <v>.ISO.SME_lending_stock</v>
      </c>
      <c r="D115" s="16">
        <v>31</v>
      </c>
      <c r="E115" s="16"/>
      <c r="F115" s="16"/>
      <c r="G115" s="16"/>
      <c r="H115" s="16" t="str">
        <f>IF('Sources and Definitions'!C4=0, "", 'Sources and Definitions'!C4)</f>
        <v/>
      </c>
      <c r="I115" s="16" t="str">
        <f t="shared" si="5"/>
        <v/>
      </c>
      <c r="L115" s="16"/>
    </row>
    <row r="116" spans="1:12" x14ac:dyDescent="0.2">
      <c r="A116" s="15" t="str">
        <f t="shared" si="6"/>
        <v>ISO</v>
      </c>
      <c r="B116" s="17" t="s">
        <v>26</v>
      </c>
      <c r="C116" s="15" t="str">
        <f t="shared" si="4"/>
        <v>.ISO.SME_lending_stock</v>
      </c>
      <c r="D116" s="16">
        <v>47</v>
      </c>
      <c r="E116" s="16"/>
      <c r="F116" s="16"/>
      <c r="G116" s="16"/>
      <c r="H116" s="16"/>
      <c r="I116" s="16"/>
      <c r="L116" s="16"/>
    </row>
    <row r="117" spans="1:12" x14ac:dyDescent="0.2">
      <c r="A117" s="15" t="str">
        <f t="shared" si="6"/>
        <v>ISO</v>
      </c>
      <c r="B117" s="15" t="s">
        <v>56</v>
      </c>
      <c r="C117" s="15" t="str">
        <f t="shared" si="4"/>
        <v>.ISO.SME_loan_applications</v>
      </c>
      <c r="D117" s="16">
        <v>3</v>
      </c>
      <c r="E117" s="16"/>
      <c r="F117" s="16"/>
      <c r="G117" s="16"/>
      <c r="H117" s="16" t="str">
        <f>IF('Sources and Definitions'!D18=0, "", 'Sources and Definitions'!D18)</f>
        <v/>
      </c>
      <c r="I117" s="16" t="str">
        <f t="shared" si="5"/>
        <v/>
      </c>
      <c r="L117" s="16"/>
    </row>
    <row r="118" spans="1:12" x14ac:dyDescent="0.2">
      <c r="A118" s="15" t="str">
        <f t="shared" si="6"/>
        <v>ISO</v>
      </c>
      <c r="B118" s="15" t="s">
        <v>56</v>
      </c>
      <c r="C118" s="15" t="str">
        <f t="shared" si="4"/>
        <v>.ISO.SME_loan_applications</v>
      </c>
      <c r="D118" s="16">
        <v>10</v>
      </c>
      <c r="E118" s="16"/>
      <c r="F118" s="16"/>
      <c r="G118" s="16"/>
      <c r="H118" s="16" t="str">
        <f>IF('Sources and Definitions'!D18=0, "", "PC")</f>
        <v/>
      </c>
      <c r="I118" s="16" t="str">
        <f t="shared" si="5"/>
        <v/>
      </c>
      <c r="L118" s="16"/>
    </row>
    <row r="119" spans="1:12" x14ac:dyDescent="0.2">
      <c r="A119" s="15" t="str">
        <f t="shared" si="6"/>
        <v>ISO</v>
      </c>
      <c r="B119" s="15" t="s">
        <v>56</v>
      </c>
      <c r="C119" s="15" t="str">
        <f t="shared" si="4"/>
        <v>.ISO.SME_loan_applications</v>
      </c>
      <c r="D119" s="16">
        <v>11</v>
      </c>
      <c r="E119" s="16"/>
      <c r="F119" s="16"/>
      <c r="G119" s="16"/>
      <c r="H119" s="16"/>
      <c r="I119" s="16"/>
      <c r="L119" s="16"/>
    </row>
    <row r="120" spans="1:12" x14ac:dyDescent="0.2">
      <c r="A120" s="15" t="str">
        <f t="shared" si="6"/>
        <v>ISO</v>
      </c>
      <c r="B120" s="15" t="s">
        <v>56</v>
      </c>
      <c r="C120" s="15" t="str">
        <f t="shared" si="4"/>
        <v>.ISO.SME_loan_applications</v>
      </c>
      <c r="D120" s="16">
        <v>31</v>
      </c>
      <c r="E120" s="16"/>
      <c r="F120" s="16"/>
      <c r="G120" s="16"/>
      <c r="H120" s="16" t="str">
        <f>IF('Sources and Definitions'!C18=0, "", 'Sources and Definitions'!C18)</f>
        <v/>
      </c>
      <c r="I120" s="16" t="str">
        <f t="shared" si="5"/>
        <v/>
      </c>
      <c r="L120" s="16"/>
    </row>
    <row r="121" spans="1:12" x14ac:dyDescent="0.2">
      <c r="A121" s="15" t="str">
        <f t="shared" si="6"/>
        <v>ISO</v>
      </c>
      <c r="B121" s="15" t="s">
        <v>56</v>
      </c>
      <c r="C121" s="15" t="str">
        <f t="shared" si="4"/>
        <v>.ISO.SME_loan_applications</v>
      </c>
      <c r="D121" s="16">
        <v>47</v>
      </c>
      <c r="E121" s="16"/>
      <c r="F121" s="16"/>
      <c r="G121" s="16"/>
      <c r="H121" s="16"/>
      <c r="I121" s="16"/>
      <c r="L121" s="16"/>
    </row>
    <row r="122" spans="1:12" x14ac:dyDescent="0.2">
      <c r="A122" s="15" t="str">
        <f t="shared" si="6"/>
        <v>ISO</v>
      </c>
      <c r="B122" s="15" t="s">
        <v>103</v>
      </c>
      <c r="C122" s="15" t="str">
        <f t="shared" si="4"/>
        <v>.ISO.ST_lending_proportion</v>
      </c>
      <c r="D122" s="16">
        <v>3</v>
      </c>
      <c r="E122" s="16"/>
      <c r="F122" s="16"/>
      <c r="G122" s="16"/>
      <c r="H122" s="16"/>
      <c r="I122" s="16"/>
      <c r="L122" s="16"/>
    </row>
    <row r="123" spans="1:12" x14ac:dyDescent="0.2">
      <c r="A123" s="15" t="str">
        <f t="shared" si="6"/>
        <v>ISO</v>
      </c>
      <c r="B123" s="15" t="s">
        <v>103</v>
      </c>
      <c r="C123" s="15" t="str">
        <f t="shared" si="4"/>
        <v>.ISO.ST_lending_proportion</v>
      </c>
      <c r="D123" s="16">
        <v>10</v>
      </c>
      <c r="E123" s="16"/>
      <c r="F123" s="16"/>
      <c r="G123" s="16"/>
      <c r="H123" s="16" t="s">
        <v>118</v>
      </c>
      <c r="I123" s="16" t="str">
        <f t="shared" si="5"/>
        <v>PC</v>
      </c>
      <c r="L123" s="16"/>
    </row>
    <row r="124" spans="1:12" x14ac:dyDescent="0.2">
      <c r="A124" s="15" t="str">
        <f t="shared" si="6"/>
        <v>ISO</v>
      </c>
      <c r="B124" s="15" t="s">
        <v>103</v>
      </c>
      <c r="C124" s="15" t="str">
        <f t="shared" si="4"/>
        <v>.ISO.ST_lending_proportion</v>
      </c>
      <c r="D124" s="16">
        <v>11</v>
      </c>
      <c r="E124" s="16"/>
      <c r="F124" s="16"/>
      <c r="G124" s="16"/>
      <c r="H124" s="16"/>
      <c r="I124" s="16"/>
      <c r="L124" s="16"/>
    </row>
    <row r="125" spans="1:12" x14ac:dyDescent="0.2">
      <c r="A125" s="15" t="str">
        <f t="shared" si="6"/>
        <v>ISO</v>
      </c>
      <c r="B125" s="15" t="s">
        <v>103</v>
      </c>
      <c r="C125" s="15" t="str">
        <f t="shared" si="4"/>
        <v>.ISO.ST_lending_proportion</v>
      </c>
      <c r="D125" s="16">
        <v>31</v>
      </c>
      <c r="E125" s="16"/>
      <c r="F125" s="16"/>
      <c r="G125" s="16"/>
      <c r="H125" s="16"/>
      <c r="I125" s="16"/>
      <c r="L125" s="16"/>
    </row>
    <row r="126" spans="1:12" x14ac:dyDescent="0.2">
      <c r="A126" s="15" t="str">
        <f t="shared" si="6"/>
        <v>ISO</v>
      </c>
      <c r="B126" s="15" t="s">
        <v>103</v>
      </c>
      <c r="C126" s="15" t="str">
        <f t="shared" si="4"/>
        <v>.ISO.ST_lending_proportion</v>
      </c>
      <c r="D126" s="16">
        <v>47</v>
      </c>
      <c r="E126" s="16"/>
      <c r="F126" s="16"/>
      <c r="G126" s="16"/>
      <c r="H126" s="16"/>
      <c r="I126" s="16"/>
      <c r="L126" s="16"/>
    </row>
    <row r="127" spans="1:12" x14ac:dyDescent="0.2">
      <c r="A127" s="15" t="str">
        <f t="shared" si="6"/>
        <v>ISO</v>
      </c>
      <c r="B127" s="15" t="s">
        <v>42</v>
      </c>
      <c r="C127" s="15" t="str">
        <f t="shared" si="4"/>
        <v>.ISO.Utilisation</v>
      </c>
      <c r="D127" s="16">
        <v>3</v>
      </c>
      <c r="E127" s="16"/>
      <c r="F127" s="16"/>
      <c r="G127" s="16"/>
      <c r="H127" s="16" t="str">
        <f>IF('Sources and Definitions'!D20=0, "", 'Sources and Definitions'!D20)</f>
        <v/>
      </c>
      <c r="I127" s="16" t="str">
        <f t="shared" si="5"/>
        <v/>
      </c>
      <c r="L127" s="16"/>
    </row>
    <row r="128" spans="1:12" x14ac:dyDescent="0.2">
      <c r="A128" s="15" t="str">
        <f t="shared" si="6"/>
        <v>ISO</v>
      </c>
      <c r="B128" s="15" t="s">
        <v>42</v>
      </c>
      <c r="C128" s="15" t="str">
        <f t="shared" si="4"/>
        <v>.ISO.Utilisation</v>
      </c>
      <c r="D128" s="16">
        <v>10</v>
      </c>
      <c r="E128" s="16"/>
      <c r="F128" s="16"/>
      <c r="G128" s="16"/>
      <c r="H128" s="16" t="str">
        <f>IF('Sources and Definitions'!D20=0, "", "PC")</f>
        <v/>
      </c>
      <c r="I128" s="16" t="str">
        <f t="shared" si="5"/>
        <v/>
      </c>
      <c r="L128" s="16"/>
    </row>
    <row r="129" spans="1:12" x14ac:dyDescent="0.2">
      <c r="A129" s="15" t="str">
        <f t="shared" si="6"/>
        <v>ISO</v>
      </c>
      <c r="B129" s="15" t="s">
        <v>42</v>
      </c>
      <c r="C129" s="15" t="str">
        <f t="shared" si="4"/>
        <v>.ISO.Utilisation</v>
      </c>
      <c r="D129" s="16">
        <v>11</v>
      </c>
      <c r="E129" s="16"/>
      <c r="F129" s="16"/>
      <c r="G129" s="16"/>
      <c r="H129" s="16"/>
      <c r="I129" s="16"/>
      <c r="L129" s="16"/>
    </row>
    <row r="130" spans="1:12" x14ac:dyDescent="0.2">
      <c r="A130" s="15" t="str">
        <f t="shared" si="6"/>
        <v>ISO</v>
      </c>
      <c r="B130" s="15" t="s">
        <v>42</v>
      </c>
      <c r="C130" s="15" t="str">
        <f t="shared" si="4"/>
        <v>.ISO.Utilisation</v>
      </c>
      <c r="D130" s="16">
        <v>31</v>
      </c>
      <c r="E130" s="16"/>
      <c r="F130" s="16"/>
      <c r="G130" s="16"/>
      <c r="H130" s="16" t="str">
        <f>IF('Sources and Definitions'!C20=0, "", 'Sources and Definitions'!C20)</f>
        <v/>
      </c>
      <c r="I130" s="16" t="str">
        <f t="shared" si="5"/>
        <v/>
      </c>
      <c r="L130" s="16"/>
    </row>
    <row r="131" spans="1:12" x14ac:dyDescent="0.2">
      <c r="A131" s="15" t="str">
        <f t="shared" si="6"/>
        <v>ISO</v>
      </c>
      <c r="B131" s="15" t="s">
        <v>42</v>
      </c>
      <c r="C131" s="15" t="str">
        <f t="shared" ref="C131:C141" si="8">"."&amp;A131&amp;"."&amp;B131</f>
        <v>.ISO.Utilisation</v>
      </c>
      <c r="D131" s="16">
        <v>47</v>
      </c>
      <c r="E131" s="16"/>
      <c r="F131" s="16"/>
      <c r="G131" s="16"/>
      <c r="H131" s="16"/>
      <c r="I131" s="16"/>
      <c r="L131" s="16"/>
    </row>
    <row r="132" spans="1:12" x14ac:dyDescent="0.2">
      <c r="A132" s="15" t="str">
        <f t="shared" ref="A132:A141" si="9">A131</f>
        <v>ISO</v>
      </c>
      <c r="B132" s="15" t="s">
        <v>58</v>
      </c>
      <c r="C132" s="15" t="str">
        <f t="shared" si="8"/>
        <v>.ISO.VC</v>
      </c>
      <c r="D132" s="16">
        <v>3</v>
      </c>
      <c r="E132" s="16"/>
      <c r="F132" s="16"/>
      <c r="G132" s="16"/>
      <c r="H132" s="16" t="str">
        <f>IF('Sources and Definitions'!D22=0, "", 'Sources and Definitions'!D22)</f>
        <v/>
      </c>
      <c r="I132" s="16" t="str">
        <f t="shared" ref="I132:I138" si="10">H132</f>
        <v/>
      </c>
      <c r="L132" s="16"/>
    </row>
    <row r="133" spans="1:12" x14ac:dyDescent="0.2">
      <c r="A133" s="15" t="str">
        <f t="shared" si="9"/>
        <v>ISO</v>
      </c>
      <c r="B133" s="15" t="s">
        <v>58</v>
      </c>
      <c r="C133" s="15" t="str">
        <f t="shared" si="8"/>
        <v>.ISO.VC</v>
      </c>
      <c r="D133" s="16">
        <v>10</v>
      </c>
      <c r="E133" s="16"/>
      <c r="F133" s="16"/>
      <c r="G133" s="16"/>
      <c r="H133" s="16" t="str">
        <f>IF('Sources and Definitions'!D22=0, "", 'Core indicators'!C26)</f>
        <v/>
      </c>
      <c r="I133" s="16" t="str">
        <f t="shared" si="10"/>
        <v/>
      </c>
      <c r="L133" s="16"/>
    </row>
    <row r="134" spans="1:12" x14ac:dyDescent="0.2">
      <c r="A134" s="15" t="str">
        <f t="shared" si="9"/>
        <v>ISO</v>
      </c>
      <c r="B134" s="15" t="s">
        <v>58</v>
      </c>
      <c r="C134" s="15" t="str">
        <f t="shared" si="8"/>
        <v>.ISO.VC</v>
      </c>
      <c r="D134" s="16">
        <v>11</v>
      </c>
      <c r="E134" s="18" t="str">
        <f>IF(L134="Thousand (‘000)", "3", IF(L134="Million (‘000 000)", "6", IF(L134="Billion (‘000 000 000)", "9", "")))</f>
        <v/>
      </c>
      <c r="F134" s="16" t="str">
        <f t="shared" ref="F134" si="11">E134</f>
        <v/>
      </c>
      <c r="G134" s="16"/>
      <c r="H134" s="16"/>
      <c r="I134" s="16"/>
      <c r="L134" s="16" t="str">
        <f>'Core indicators'!D26</f>
        <v>Add unit (billion, …)</v>
      </c>
    </row>
    <row r="135" spans="1:12" x14ac:dyDescent="0.2">
      <c r="A135" s="15" t="str">
        <f t="shared" si="9"/>
        <v>ISO</v>
      </c>
      <c r="B135" s="15" t="s">
        <v>58</v>
      </c>
      <c r="C135" s="15" t="str">
        <f t="shared" si="8"/>
        <v>.ISO.VC</v>
      </c>
      <c r="D135" s="16">
        <v>31</v>
      </c>
      <c r="E135" s="16"/>
      <c r="F135" s="16"/>
      <c r="G135" s="16"/>
      <c r="H135" s="16" t="str">
        <f>IF('Sources and Definitions'!C22=0, "", 'Sources and Definitions'!C22)</f>
        <v/>
      </c>
      <c r="I135" s="16" t="str">
        <f t="shared" si="10"/>
        <v/>
      </c>
      <c r="L135" s="16"/>
    </row>
    <row r="136" spans="1:12" x14ac:dyDescent="0.2">
      <c r="A136" s="15" t="str">
        <f t="shared" si="9"/>
        <v>ISO</v>
      </c>
      <c r="B136" s="15" t="s">
        <v>58</v>
      </c>
      <c r="C136" s="15" t="str">
        <f t="shared" si="8"/>
        <v>.ISO.VC</v>
      </c>
      <c r="D136" s="16">
        <v>47</v>
      </c>
      <c r="E136" s="16"/>
      <c r="F136" s="16"/>
      <c r="G136" s="16"/>
      <c r="H136" s="16"/>
      <c r="I136" s="16"/>
      <c r="L136" s="16"/>
    </row>
    <row r="137" spans="1:12" x14ac:dyDescent="0.2">
      <c r="A137" s="15" t="str">
        <f t="shared" si="9"/>
        <v>ISO</v>
      </c>
      <c r="B137" s="15" t="s">
        <v>43</v>
      </c>
      <c r="C137" s="15" t="str">
        <f t="shared" si="8"/>
        <v>.ISO.VC_growth</v>
      </c>
      <c r="D137" s="16">
        <v>3</v>
      </c>
      <c r="E137" s="16"/>
      <c r="F137" s="16"/>
      <c r="G137" s="16"/>
      <c r="H137" s="16"/>
      <c r="I137" s="16"/>
      <c r="L137" s="16"/>
    </row>
    <row r="138" spans="1:12" x14ac:dyDescent="0.2">
      <c r="A138" s="15" t="str">
        <f t="shared" si="9"/>
        <v>ISO</v>
      </c>
      <c r="B138" s="15" t="s">
        <v>43</v>
      </c>
      <c r="C138" s="15" t="str">
        <f t="shared" si="8"/>
        <v>.ISO.VC_growth</v>
      </c>
      <c r="D138" s="16">
        <v>10</v>
      </c>
      <c r="E138" s="16"/>
      <c r="F138" s="16"/>
      <c r="G138" s="16"/>
      <c r="H138" s="16" t="s">
        <v>118</v>
      </c>
      <c r="I138" s="16" t="str">
        <f t="shared" si="10"/>
        <v>PC</v>
      </c>
      <c r="L138" s="16"/>
    </row>
    <row r="139" spans="1:12" x14ac:dyDescent="0.2">
      <c r="A139" s="15" t="str">
        <f t="shared" si="9"/>
        <v>ISO</v>
      </c>
      <c r="B139" s="15" t="s">
        <v>43</v>
      </c>
      <c r="C139" s="15" t="str">
        <f t="shared" si="8"/>
        <v>.ISO.VC_growth</v>
      </c>
      <c r="D139" s="16">
        <v>11</v>
      </c>
      <c r="E139" s="16"/>
      <c r="F139" s="16"/>
      <c r="G139" s="16"/>
      <c r="H139" s="16"/>
      <c r="I139" s="16"/>
      <c r="L139" s="16"/>
    </row>
    <row r="140" spans="1:12" x14ac:dyDescent="0.2">
      <c r="A140" s="15" t="str">
        <f t="shared" si="9"/>
        <v>ISO</v>
      </c>
      <c r="B140" s="15" t="s">
        <v>43</v>
      </c>
      <c r="C140" s="15" t="str">
        <f t="shared" si="8"/>
        <v>.ISO.VC_growth</v>
      </c>
      <c r="D140" s="16">
        <v>31</v>
      </c>
      <c r="E140" s="16"/>
      <c r="F140" s="16"/>
      <c r="G140" s="16"/>
      <c r="H140" s="16"/>
      <c r="I140" s="16"/>
      <c r="L140" s="16"/>
    </row>
    <row r="141" spans="1:12" x14ac:dyDescent="0.2">
      <c r="A141" s="15" t="str">
        <f t="shared" si="9"/>
        <v>ISO</v>
      </c>
      <c r="B141" s="15" t="s">
        <v>43</v>
      </c>
      <c r="C141" s="15" t="str">
        <f t="shared" si="8"/>
        <v>.ISO.VC_growth</v>
      </c>
      <c r="D141" s="16">
        <v>47</v>
      </c>
      <c r="E141" s="16"/>
      <c r="F141" s="16"/>
      <c r="G141" s="16"/>
      <c r="H141" s="16"/>
      <c r="I141" s="16"/>
      <c r="L141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4740745262"/>
  </sheetPr>
  <dimension ref="A1:R40"/>
  <sheetViews>
    <sheetView tabSelected="1" zoomScaleNormal="100" workbookViewId="0">
      <pane xSplit="1" topLeftCell="B1" activePane="topRight" state="frozen"/>
      <selection pane="topRight" activeCell="R13" sqref="R13"/>
    </sheetView>
  </sheetViews>
  <sheetFormatPr defaultColWidth="9.140625" defaultRowHeight="12.75" x14ac:dyDescent="0.2"/>
  <cols>
    <col min="1" max="1" width="30.42578125" style="8" customWidth="1"/>
    <col min="2" max="2" width="16.7109375" style="8" customWidth="1"/>
    <col min="3" max="13" width="13.28515625" style="8" customWidth="1"/>
    <col min="14" max="18" width="13.28515625" style="24" customWidth="1"/>
    <col min="19" max="16384" width="9.140625" style="8"/>
  </cols>
  <sheetData>
    <row r="1" spans="1:18" ht="18" customHeight="1" thickTop="1" thickBot="1" x14ac:dyDescent="0.25">
      <c r="A1" s="172" t="s">
        <v>136</v>
      </c>
      <c r="B1" s="9"/>
      <c r="C1" s="2"/>
      <c r="D1" s="2"/>
      <c r="E1" s="2"/>
      <c r="F1" s="2"/>
      <c r="G1" s="2"/>
      <c r="H1" s="2"/>
      <c r="I1" s="10"/>
      <c r="J1" s="10"/>
      <c r="K1" s="10"/>
      <c r="L1" s="10"/>
      <c r="M1" s="10"/>
      <c r="N1" s="10"/>
      <c r="O1" s="10"/>
      <c r="P1" s="181"/>
      <c r="Q1" s="181"/>
      <c r="R1" s="181"/>
    </row>
    <row r="2" spans="1:18" s="11" customFormat="1" ht="24.75" customHeight="1" thickBot="1" x14ac:dyDescent="0.25">
      <c r="A2" s="25" t="s">
        <v>0</v>
      </c>
      <c r="B2" s="25" t="s">
        <v>21</v>
      </c>
      <c r="C2" s="42" t="s">
        <v>1</v>
      </c>
      <c r="D2" s="42">
        <v>2007</v>
      </c>
      <c r="E2" s="42">
        <v>2008</v>
      </c>
      <c r="F2" s="42">
        <v>2009</v>
      </c>
      <c r="G2" s="42">
        <v>2010</v>
      </c>
      <c r="H2" s="42">
        <v>2011</v>
      </c>
      <c r="I2" s="42">
        <v>2012</v>
      </c>
      <c r="J2" s="42">
        <v>2013</v>
      </c>
      <c r="K2" s="42">
        <v>2014</v>
      </c>
      <c r="L2" s="42">
        <v>2015</v>
      </c>
      <c r="M2" s="42">
        <v>2016</v>
      </c>
      <c r="N2" s="43">
        <v>2017</v>
      </c>
      <c r="O2" s="43">
        <v>2018</v>
      </c>
      <c r="P2" s="43">
        <v>2019</v>
      </c>
      <c r="Q2" s="43">
        <v>2020</v>
      </c>
      <c r="R2" s="43">
        <v>2021</v>
      </c>
    </row>
    <row r="3" spans="1:18" ht="13.5" thickBot="1" x14ac:dyDescent="0.25">
      <c r="A3" s="74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7"/>
      <c r="P3" s="27"/>
      <c r="Q3" s="27"/>
      <c r="R3" s="27"/>
    </row>
    <row r="4" spans="1:18" x14ac:dyDescent="0.2">
      <c r="A4" s="81" t="str">
        <f>'Core indicators'!A4</f>
        <v>Outstanding business loans, SMEs</v>
      </c>
      <c r="B4" s="71" t="str">
        <f>IF('Core indicators'!B4="", "", IF(SUM(D4:M4)=0, "", 'Core indicators'!B4))</f>
        <v/>
      </c>
      <c r="C4" s="89" t="str">
        <f>'Core indicators'!C4&amp;" "&amp;'Core indicators'!D4</f>
        <v>add currency code Add unit (billion, …)</v>
      </c>
      <c r="D4" s="82" t="str">
        <f>IF('Core indicators'!E4="", "", 'Core indicators'!E4)</f>
        <v/>
      </c>
      <c r="E4" s="97" t="str">
        <f>IF('Core indicators'!G4="", "", 'Core indicators'!G4)</f>
        <v/>
      </c>
      <c r="F4" s="82" t="str">
        <f>IF('Core indicators'!I4="", "", 'Core indicators'!I4)</f>
        <v/>
      </c>
      <c r="G4" s="28" t="str">
        <f>IF('Core indicators'!K4="", "", 'Core indicators'!K4)</f>
        <v/>
      </c>
      <c r="H4" s="28" t="str">
        <f>IF('Core indicators'!M4="", "", 'Core indicators'!M4)</f>
        <v/>
      </c>
      <c r="I4" s="28" t="str">
        <f>IF('Core indicators'!O4="", "", 'Core indicators'!O4)</f>
        <v/>
      </c>
      <c r="J4" s="28" t="str">
        <f>IF('Core indicators'!Q4="", "", 'Core indicators'!Q4)</f>
        <v/>
      </c>
      <c r="K4" s="97" t="str">
        <f>IF('Core indicators'!S4="", "", 'Core indicators'!S4)</f>
        <v/>
      </c>
      <c r="L4" s="97" t="str">
        <f>IF('Core indicators'!U4="", "", 'Core indicators'!U4)</f>
        <v/>
      </c>
      <c r="M4" s="28" t="str">
        <f>IF('Core indicators'!W4="", "", 'Core indicators'!W4)</f>
        <v/>
      </c>
      <c r="N4" s="29" t="str">
        <f>IF('Core indicators'!Y4="", "", 'Core indicators'!Y4)</f>
        <v/>
      </c>
      <c r="O4" s="29" t="str">
        <f>IF('Core indicators'!AA4="", "", 'Core indicators'!AA4)</f>
        <v/>
      </c>
      <c r="P4" s="29" t="str">
        <f>IF('Core indicators'!AB4="", "", 'Core indicators'!AB4)</f>
        <v/>
      </c>
      <c r="Q4" s="29" t="str">
        <f>IF('Core indicators'!AC4="", "", 'Core indicators'!AC4)</f>
        <v/>
      </c>
      <c r="R4" s="29" t="str">
        <f>IF('Core indicators'!AD4="", "", 'Core indicators'!AD4)</f>
        <v/>
      </c>
    </row>
    <row r="5" spans="1:18" x14ac:dyDescent="0.2">
      <c r="A5" s="76" t="str">
        <f>'Core indicators'!A5</f>
        <v>Outstanding business loans, total</v>
      </c>
      <c r="B5" s="72" t="str">
        <f>IF('Core indicators'!B5="", "", IF(SUM(D5:M5)=0, "", 'Core indicators'!B5))</f>
        <v/>
      </c>
      <c r="C5" s="90" t="str">
        <f>'Core indicators'!C5&amp;" "&amp;'Core indicators'!D5</f>
        <v>add currency code Add unit (billion, …)</v>
      </c>
      <c r="D5" s="83" t="str">
        <f>IF('Core indicators'!E5="", "", 'Core indicators'!E5)</f>
        <v/>
      </c>
      <c r="E5" s="98" t="str">
        <f>IF('Core indicators'!G5="", "", 'Core indicators'!G5)</f>
        <v/>
      </c>
      <c r="F5" s="83" t="str">
        <f>IF('Core indicators'!I5="", "", 'Core indicators'!I5)</f>
        <v/>
      </c>
      <c r="G5" s="30" t="str">
        <f>IF('Core indicators'!K5="", "", 'Core indicators'!K5)</f>
        <v/>
      </c>
      <c r="H5" s="30" t="str">
        <f>IF('Core indicators'!M5="", "", 'Core indicators'!M5)</f>
        <v/>
      </c>
      <c r="I5" s="30" t="str">
        <f>IF('Core indicators'!O5="", "", 'Core indicators'!O5)</f>
        <v/>
      </c>
      <c r="J5" s="30" t="str">
        <f>IF('Core indicators'!Q5="", "", 'Core indicators'!Q5)</f>
        <v/>
      </c>
      <c r="K5" s="98" t="str">
        <f>IF('Core indicators'!S5="", "", 'Core indicators'!S5)</f>
        <v/>
      </c>
      <c r="L5" s="98" t="str">
        <f>IF('Core indicators'!U5="", "", 'Core indicators'!U5)</f>
        <v/>
      </c>
      <c r="M5" s="30" t="str">
        <f>IF('Core indicators'!W5="", "", 'Core indicators'!W5)</f>
        <v/>
      </c>
      <c r="N5" s="31" t="str">
        <f>IF('Core indicators'!Y5="", "", 'Core indicators'!Y5)</f>
        <v/>
      </c>
      <c r="O5" s="31" t="str">
        <f>IF('Core indicators'!AA5="", "", 'Core indicators'!AA5)</f>
        <v/>
      </c>
      <c r="P5" s="31" t="str">
        <f>IF('Core indicators'!AB5="", "", 'Core indicators'!AB5)</f>
        <v/>
      </c>
      <c r="Q5" s="31" t="str">
        <f>IF('Core indicators'!AC5="", "", 'Core indicators'!AC5)</f>
        <v/>
      </c>
      <c r="R5" s="31" t="str">
        <f>IF('Core indicators'!AD5="", "", 'Core indicators'!AD5)</f>
        <v/>
      </c>
    </row>
    <row r="6" spans="1:18" x14ac:dyDescent="0.2">
      <c r="A6" s="67" t="str">
        <f>'Core indicators'!A6</f>
        <v>Share of SME outstanding loans</v>
      </c>
      <c r="B6" s="73" t="str">
        <f>IF('Core indicators'!B6="", "", IF(SUM(D6:M6)=0, "", 'Core indicators'!B6))</f>
        <v/>
      </c>
      <c r="C6" s="91" t="str">
        <f>'Core indicators'!C6&amp;" "&amp;'Core indicators'!D6</f>
        <v xml:space="preserve">% of total outstanding business loans </v>
      </c>
      <c r="D6" s="84" t="str">
        <f>IF('Core indicators'!E6="", "", 'Core indicators'!E6)</f>
        <v/>
      </c>
      <c r="E6" s="99" t="str">
        <f>IF('Core indicators'!G6="", "", 'Core indicators'!G6)</f>
        <v/>
      </c>
      <c r="F6" s="84" t="str">
        <f>IF('Core indicators'!I6="", "", 'Core indicators'!I6)</f>
        <v/>
      </c>
      <c r="G6" s="32" t="str">
        <f>IF('Core indicators'!K6="", "", 'Core indicators'!K6)</f>
        <v/>
      </c>
      <c r="H6" s="32" t="str">
        <f>IF('Core indicators'!M6="", "", 'Core indicators'!M6)</f>
        <v/>
      </c>
      <c r="I6" s="32" t="str">
        <f>IF('Core indicators'!O6="", "", 'Core indicators'!O6)</f>
        <v/>
      </c>
      <c r="J6" s="32" t="str">
        <f>IF('Core indicators'!Q6="", "", 'Core indicators'!Q6)</f>
        <v/>
      </c>
      <c r="K6" s="99" t="str">
        <f>IF('Core indicators'!S6="", "", 'Core indicators'!S6)</f>
        <v/>
      </c>
      <c r="L6" s="99" t="str">
        <f>IF('Core indicators'!U6="", "", 'Core indicators'!U6)</f>
        <v/>
      </c>
      <c r="M6" s="32" t="str">
        <f>IF('Core indicators'!W6="", "", 'Core indicators'!W6)</f>
        <v/>
      </c>
      <c r="N6" s="33" t="str">
        <f>IF('Core indicators'!Y6="", "", 'Core indicators'!Y6)</f>
        <v/>
      </c>
      <c r="O6" s="33" t="str">
        <f>IF('Core indicators'!AA6="", "", 'Core indicators'!AA6)</f>
        <v/>
      </c>
      <c r="P6" s="33" t="str">
        <f>IF('Core indicators'!AB6="", "", 'Core indicators'!AB6)</f>
        <v/>
      </c>
      <c r="Q6" s="33" t="str">
        <f>IF('Core indicators'!AC6="", "", 'Core indicators'!AC6)</f>
        <v/>
      </c>
      <c r="R6" s="33" t="str">
        <f>IF('Core indicators'!AD6="", "", 'Core indicators'!AD6)</f>
        <v/>
      </c>
    </row>
    <row r="7" spans="1:18" x14ac:dyDescent="0.2">
      <c r="A7" s="76" t="str">
        <f>'Core indicators'!A7</f>
        <v>New business lending, total</v>
      </c>
      <c r="B7" s="72" t="str">
        <f>IF('Core indicators'!B7="", "", IF(SUM(D7:M7)=0, "", 'Core indicators'!B7))</f>
        <v/>
      </c>
      <c r="C7" s="90" t="str">
        <f>'Core indicators'!C7&amp;" "&amp;'Core indicators'!D7</f>
        <v>add currency code Add unit (billion, …)</v>
      </c>
      <c r="D7" s="83" t="str">
        <f>IF('Core indicators'!E7="", "", 'Core indicators'!E7)</f>
        <v/>
      </c>
      <c r="E7" s="98" t="str">
        <f>IF('Core indicators'!G7="", "", 'Core indicators'!G7)</f>
        <v/>
      </c>
      <c r="F7" s="83" t="str">
        <f>IF('Core indicators'!I7="", "", 'Core indicators'!I7)</f>
        <v/>
      </c>
      <c r="G7" s="30" t="str">
        <f>IF('Core indicators'!K7="", "", 'Core indicators'!K7)</f>
        <v/>
      </c>
      <c r="H7" s="30" t="str">
        <f>IF('Core indicators'!M7="", "", 'Core indicators'!M7)</f>
        <v/>
      </c>
      <c r="I7" s="30" t="str">
        <f>IF('Core indicators'!O7="", "", 'Core indicators'!O7)</f>
        <v/>
      </c>
      <c r="J7" s="30" t="str">
        <f>IF('Core indicators'!Q7="", "", 'Core indicators'!Q7)</f>
        <v/>
      </c>
      <c r="K7" s="98" t="str">
        <f>IF('Core indicators'!S7="", "", 'Core indicators'!S7)</f>
        <v/>
      </c>
      <c r="L7" s="98" t="str">
        <f>IF('Core indicators'!U7="", "", 'Core indicators'!U7)</f>
        <v/>
      </c>
      <c r="M7" s="30" t="str">
        <f>IF('Core indicators'!W7="", "", 'Core indicators'!W7)</f>
        <v/>
      </c>
      <c r="N7" s="31" t="str">
        <f>IF('Core indicators'!Y7="", "", 'Core indicators'!Y7)</f>
        <v/>
      </c>
      <c r="O7" s="31" t="str">
        <f>IF('Core indicators'!AA7="", "", 'Core indicators'!AA7)</f>
        <v/>
      </c>
      <c r="P7" s="31" t="str">
        <f>IF('Core indicators'!AB7="", "", 'Core indicators'!AB7)</f>
        <v/>
      </c>
      <c r="Q7" s="31" t="str">
        <f>IF('Core indicators'!AC7="", "", 'Core indicators'!AC7)</f>
        <v/>
      </c>
      <c r="R7" s="31" t="str">
        <f>IF('Core indicators'!AD7="", "", 'Core indicators'!AD7)</f>
        <v/>
      </c>
    </row>
    <row r="8" spans="1:18" x14ac:dyDescent="0.2">
      <c r="A8" s="79" t="str">
        <f>'Core indicators'!A8</f>
        <v>New business lending, SMEs</v>
      </c>
      <c r="B8" s="73" t="str">
        <f>IF('Core indicators'!B8="", "", IF(SUM(D8:M8)=0, "", 'Core indicators'!B8))</f>
        <v/>
      </c>
      <c r="C8" s="92" t="str">
        <f>'Core indicators'!C8&amp;" "&amp;'Core indicators'!D8</f>
        <v>add currency code Add unit (billion, …)</v>
      </c>
      <c r="D8" s="85" t="str">
        <f>IF('Core indicators'!E8="", "", 'Core indicators'!E8)</f>
        <v/>
      </c>
      <c r="E8" s="100" t="str">
        <f>IF('Core indicators'!G8="", "", 'Core indicators'!G8)</f>
        <v/>
      </c>
      <c r="F8" s="85" t="str">
        <f>IF('Core indicators'!I8="", "", 'Core indicators'!I8)</f>
        <v/>
      </c>
      <c r="G8" s="34" t="str">
        <f>IF('Core indicators'!K8="", "", 'Core indicators'!K8)</f>
        <v/>
      </c>
      <c r="H8" s="34" t="str">
        <f>IF('Core indicators'!M8="", "", 'Core indicators'!M8)</f>
        <v/>
      </c>
      <c r="I8" s="34" t="str">
        <f>IF('Core indicators'!O8="", "", 'Core indicators'!O8)</f>
        <v/>
      </c>
      <c r="J8" s="34" t="str">
        <f>IF('Core indicators'!Q8="", "", 'Core indicators'!Q8)</f>
        <v/>
      </c>
      <c r="K8" s="100" t="str">
        <f>IF('Core indicators'!S8="", "", 'Core indicators'!S8)</f>
        <v/>
      </c>
      <c r="L8" s="100" t="str">
        <f>IF('Core indicators'!U8="", "", 'Core indicators'!U8)</f>
        <v/>
      </c>
      <c r="M8" s="34" t="str">
        <f>IF('Core indicators'!W8="", "", 'Core indicators'!W8)</f>
        <v/>
      </c>
      <c r="N8" s="35" t="str">
        <f>IF('Core indicators'!Y8="", "", 'Core indicators'!Y8)</f>
        <v/>
      </c>
      <c r="O8" s="35" t="str">
        <f>IF('Core indicators'!AA8="", "", 'Core indicators'!AA8)</f>
        <v/>
      </c>
      <c r="P8" s="35" t="str">
        <f>IF('Core indicators'!AB8="", "", 'Core indicators'!AB8)</f>
        <v/>
      </c>
      <c r="Q8" s="35" t="str">
        <f>IF('Core indicators'!AC8="", "", 'Core indicators'!AC8)</f>
        <v/>
      </c>
      <c r="R8" s="35" t="str">
        <f>IF('Core indicators'!AD8="", "", 'Core indicators'!AD8)</f>
        <v/>
      </c>
    </row>
    <row r="9" spans="1:18" x14ac:dyDescent="0.2">
      <c r="A9" s="76" t="str">
        <f>'Core indicators'!A9</f>
        <v xml:space="preserve">Share of new SME lending </v>
      </c>
      <c r="B9" s="72" t="str">
        <f>IF('Core indicators'!B9="", "", IF(SUM(D9:M9)=0, "", 'Core indicators'!B9))</f>
        <v/>
      </c>
      <c r="C9" s="93" t="str">
        <f>'Core indicators'!C9&amp;" "&amp;'Core indicators'!D9</f>
        <v xml:space="preserve">% of total new lending </v>
      </c>
      <c r="D9" s="86" t="str">
        <f>IF('Core indicators'!E9="", "", 'Core indicators'!E9)</f>
        <v/>
      </c>
      <c r="E9" s="101" t="str">
        <f>IF('Core indicators'!G9="", "", 'Core indicators'!G9)</f>
        <v/>
      </c>
      <c r="F9" s="86" t="str">
        <f>IF('Core indicators'!I9="", "", 'Core indicators'!I9)</f>
        <v/>
      </c>
      <c r="G9" s="36" t="str">
        <f>IF('Core indicators'!K9="", "", 'Core indicators'!K9)</f>
        <v/>
      </c>
      <c r="H9" s="36" t="str">
        <f>IF('Core indicators'!M9="", "", 'Core indicators'!M9)</f>
        <v/>
      </c>
      <c r="I9" s="36" t="str">
        <f>IF('Core indicators'!O9="", "", 'Core indicators'!O9)</f>
        <v/>
      </c>
      <c r="J9" s="36" t="str">
        <f>IF('Core indicators'!Q9="", "", 'Core indicators'!Q9)</f>
        <v/>
      </c>
      <c r="K9" s="101" t="str">
        <f>IF('Core indicators'!S9="", "", 'Core indicators'!S9)</f>
        <v/>
      </c>
      <c r="L9" s="101" t="str">
        <f>IF('Core indicators'!U9="", "", 'Core indicators'!U9)</f>
        <v/>
      </c>
      <c r="M9" s="36" t="str">
        <f>IF('Core indicators'!W9="", "", 'Core indicators'!W9)</f>
        <v/>
      </c>
      <c r="N9" s="37" t="str">
        <f>IF('Core indicators'!Y9="", "", 'Core indicators'!Y9)</f>
        <v/>
      </c>
      <c r="O9" s="37" t="str">
        <f>IF('Core indicators'!AA9="", "", 'Core indicators'!AA9)</f>
        <v/>
      </c>
      <c r="P9" s="37" t="str">
        <f>IF('Core indicators'!AB9="", "", 'Core indicators'!AB9)</f>
        <v/>
      </c>
      <c r="Q9" s="37" t="str">
        <f>IF('Core indicators'!AC9="", "", 'Core indicators'!AC9)</f>
        <v/>
      </c>
      <c r="R9" s="37" t="str">
        <f>IF('Core indicators'!AD9="", "", 'Core indicators'!AD9)</f>
        <v/>
      </c>
    </row>
    <row r="10" spans="1:18" x14ac:dyDescent="0.2">
      <c r="A10" s="79" t="str">
        <f>'Core indicators'!A10</f>
        <v xml:space="preserve">Outstanding short-term loans, SMEs </v>
      </c>
      <c r="B10" s="73" t="str">
        <f>IF('Core indicators'!B10="", "", IF(SUM(D10:M10)=0, "", 'Core indicators'!B10))</f>
        <v/>
      </c>
      <c r="C10" s="92" t="str">
        <f>'Core indicators'!C10&amp;" "&amp;'Core indicators'!D10</f>
        <v>add currency code Add unit (billion, …)</v>
      </c>
      <c r="D10" s="85" t="str">
        <f>IF('Core indicators'!E10="", "", 'Core indicators'!E10)</f>
        <v/>
      </c>
      <c r="E10" s="100" t="str">
        <f>IF('Core indicators'!G10="", "", 'Core indicators'!G10)</f>
        <v/>
      </c>
      <c r="F10" s="85" t="str">
        <f>IF('Core indicators'!I10="", "", 'Core indicators'!I10)</f>
        <v/>
      </c>
      <c r="G10" s="34" t="str">
        <f>IF('Core indicators'!K10="", "", 'Core indicators'!K10)</f>
        <v/>
      </c>
      <c r="H10" s="34" t="str">
        <f>IF('Core indicators'!M10="", "", 'Core indicators'!M10)</f>
        <v/>
      </c>
      <c r="I10" s="34" t="str">
        <f>IF('Core indicators'!O10="", "", 'Core indicators'!O10)</f>
        <v/>
      </c>
      <c r="J10" s="34" t="str">
        <f>IF('Core indicators'!Q10="", "", 'Core indicators'!Q10)</f>
        <v/>
      </c>
      <c r="K10" s="100" t="str">
        <f>IF('Core indicators'!S10="", "", 'Core indicators'!S10)</f>
        <v/>
      </c>
      <c r="L10" s="100" t="str">
        <f>IF('Core indicators'!U10="", "", 'Core indicators'!U10)</f>
        <v/>
      </c>
      <c r="M10" s="34" t="str">
        <f>IF('Core indicators'!W10="", "", 'Core indicators'!W10)</f>
        <v/>
      </c>
      <c r="N10" s="35" t="str">
        <f>IF('Core indicators'!Y10="", "", 'Core indicators'!Y10)</f>
        <v/>
      </c>
      <c r="O10" s="35" t="str">
        <f>IF('Core indicators'!AA10="", "", 'Core indicators'!AA10)</f>
        <v/>
      </c>
      <c r="P10" s="35" t="str">
        <f>IF('Core indicators'!AB10="", "", 'Core indicators'!AB10)</f>
        <v/>
      </c>
      <c r="Q10" s="35" t="str">
        <f>IF('Core indicators'!AC10="", "", 'Core indicators'!AC10)</f>
        <v/>
      </c>
      <c r="R10" s="35" t="str">
        <f>IF('Core indicators'!AD10="", "", 'Core indicators'!AD10)</f>
        <v/>
      </c>
    </row>
    <row r="11" spans="1:18" x14ac:dyDescent="0.2">
      <c r="A11" s="76" t="str">
        <f>'Core indicators'!A11</f>
        <v xml:space="preserve">Outstanding long-term loans, SMEs </v>
      </c>
      <c r="B11" s="72" t="str">
        <f>IF('Core indicators'!B11="", "", IF(SUM(D11:M11)=0, "", 'Core indicators'!B11))</f>
        <v/>
      </c>
      <c r="C11" s="90" t="str">
        <f>'Core indicators'!C11&amp;" "&amp;'Core indicators'!D11</f>
        <v>add currency code Add unit (billion, …)</v>
      </c>
      <c r="D11" s="83" t="str">
        <f>IF('Core indicators'!E11="", "", 'Core indicators'!E11)</f>
        <v/>
      </c>
      <c r="E11" s="98" t="str">
        <f>IF('Core indicators'!G11="", "", 'Core indicators'!G11)</f>
        <v/>
      </c>
      <c r="F11" s="83" t="str">
        <f>IF('Core indicators'!I11="", "", 'Core indicators'!I11)</f>
        <v/>
      </c>
      <c r="G11" s="30" t="str">
        <f>IF('Core indicators'!K11="", "", 'Core indicators'!K11)</f>
        <v/>
      </c>
      <c r="H11" s="30" t="str">
        <f>IF('Core indicators'!M11="", "", 'Core indicators'!M11)</f>
        <v/>
      </c>
      <c r="I11" s="30" t="str">
        <f>IF('Core indicators'!O11="", "", 'Core indicators'!O11)</f>
        <v/>
      </c>
      <c r="J11" s="30" t="str">
        <f>IF('Core indicators'!Q11="", "", 'Core indicators'!Q11)</f>
        <v/>
      </c>
      <c r="K11" s="98" t="str">
        <f>IF('Core indicators'!S11="", "", 'Core indicators'!S11)</f>
        <v/>
      </c>
      <c r="L11" s="98" t="str">
        <f>IF('Core indicators'!U11="", "", 'Core indicators'!U11)</f>
        <v/>
      </c>
      <c r="M11" s="30" t="str">
        <f>IF('Core indicators'!W11="", "", 'Core indicators'!W11)</f>
        <v/>
      </c>
      <c r="N11" s="31" t="str">
        <f>IF('Core indicators'!Y11="", "", 'Core indicators'!Y11)</f>
        <v/>
      </c>
      <c r="O11" s="31" t="str">
        <f>IF('Core indicators'!AA11="", "", 'Core indicators'!AA11)</f>
        <v/>
      </c>
      <c r="P11" s="31" t="str">
        <f>IF('Core indicators'!AB11="", "", 'Core indicators'!AB11)</f>
        <v/>
      </c>
      <c r="Q11" s="31" t="str">
        <f>IF('Core indicators'!AC11="", "", 'Core indicators'!AC11)</f>
        <v/>
      </c>
      <c r="R11" s="31" t="str">
        <f>IF('Core indicators'!AD11="", "", 'Core indicators'!AD11)</f>
        <v/>
      </c>
    </row>
    <row r="12" spans="1:18" x14ac:dyDescent="0.2">
      <c r="A12" s="76" t="str">
        <f>'Core indicators'!A12</f>
        <v>Share of short-term SME lending</v>
      </c>
      <c r="B12" s="72" t="str">
        <f>IF('Core indicators'!B12="", "", IF(SUM(D12:M12)=0, "", 'Core indicators'!B12))</f>
        <v/>
      </c>
      <c r="C12" s="93" t="str">
        <f>'Core indicators'!C12&amp;" "&amp;'Core indicators'!D12</f>
        <v xml:space="preserve">% of total SME lending </v>
      </c>
      <c r="D12" s="86" t="str">
        <f>IF('Core indicators'!E12="", "", 'Core indicators'!E12)</f>
        <v/>
      </c>
      <c r="E12" s="101" t="str">
        <f>IF('Core indicators'!G12="", "", 'Core indicators'!G12)</f>
        <v/>
      </c>
      <c r="F12" s="86" t="str">
        <f>IF('Core indicators'!I12="", "", 'Core indicators'!I12)</f>
        <v/>
      </c>
      <c r="G12" s="36" t="str">
        <f>IF('Core indicators'!K12="", "", 'Core indicators'!K12)</f>
        <v/>
      </c>
      <c r="H12" s="36" t="str">
        <f>IF('Core indicators'!M12="", "", 'Core indicators'!M12)</f>
        <v/>
      </c>
      <c r="I12" s="36" t="str">
        <f>IF('Core indicators'!O12="", "", 'Core indicators'!O12)</f>
        <v/>
      </c>
      <c r="J12" s="36" t="str">
        <f>IF('Core indicators'!Q12="", "", 'Core indicators'!Q12)</f>
        <v/>
      </c>
      <c r="K12" s="101" t="str">
        <f>IF('Core indicators'!S12="", "", 'Core indicators'!S12)</f>
        <v/>
      </c>
      <c r="L12" s="101" t="str">
        <f>IF('Core indicators'!U12="", "", 'Core indicators'!U12)</f>
        <v/>
      </c>
      <c r="M12" s="36" t="str">
        <f>IF('Core indicators'!W12="", "", 'Core indicators'!W12)</f>
        <v/>
      </c>
      <c r="N12" s="37" t="str">
        <f>IF('Core indicators'!Y12="", "", 'Core indicators'!Y12)</f>
        <v/>
      </c>
      <c r="O12" s="37" t="str">
        <f>IF('Core indicators'!AA12="", "", 'Core indicators'!AA12)</f>
        <v/>
      </c>
      <c r="P12" s="37" t="str">
        <f>IF('Core indicators'!AB12="", "", 'Core indicators'!AB12)</f>
        <v/>
      </c>
      <c r="Q12" s="37" t="str">
        <f>IF('Core indicators'!AC12="", "", 'Core indicators'!AC12)</f>
        <v/>
      </c>
      <c r="R12" s="37" t="str">
        <f>IF('Core indicators'!AD12="", "", 'Core indicators'!AD12)</f>
        <v/>
      </c>
    </row>
    <row r="13" spans="1:18" x14ac:dyDescent="0.2">
      <c r="A13" s="76" t="str">
        <f>'Core indicators'!A13</f>
        <v>Government loan guarantees, SMEs</v>
      </c>
      <c r="B13" s="72" t="str">
        <f>IF('Core indicators'!B13="", "", IF(SUM(D13:M13)=0, "", 'Core indicators'!B13))</f>
        <v/>
      </c>
      <c r="C13" s="90" t="str">
        <f>'Core indicators'!C13&amp;" "&amp;'Core indicators'!D13</f>
        <v>add currency code Add unit (billion, …)</v>
      </c>
      <c r="D13" s="83" t="str">
        <f>IF('Core indicators'!E13="", "", 'Core indicators'!E13)</f>
        <v/>
      </c>
      <c r="E13" s="98" t="str">
        <f>IF('Core indicators'!G13="", "", 'Core indicators'!G13)</f>
        <v/>
      </c>
      <c r="F13" s="83" t="str">
        <f>IF('Core indicators'!I13="", "", 'Core indicators'!I13)</f>
        <v/>
      </c>
      <c r="G13" s="30" t="str">
        <f>IF('Core indicators'!K13="", "", 'Core indicators'!K13)</f>
        <v/>
      </c>
      <c r="H13" s="30" t="str">
        <f>IF('Core indicators'!M13="", "", 'Core indicators'!M13)</f>
        <v/>
      </c>
      <c r="I13" s="30" t="str">
        <f>IF('Core indicators'!O13="", "", 'Core indicators'!O13)</f>
        <v/>
      </c>
      <c r="J13" s="30" t="str">
        <f>IF('Core indicators'!Q13="", "", 'Core indicators'!Q13)</f>
        <v/>
      </c>
      <c r="K13" s="98" t="str">
        <f>IF('Core indicators'!S13="", "", 'Core indicators'!S13)</f>
        <v/>
      </c>
      <c r="L13" s="98" t="str">
        <f>IF('Core indicators'!U13="", "", 'Core indicators'!U13)</f>
        <v/>
      </c>
      <c r="M13" s="30" t="str">
        <f>IF('Core indicators'!W13="", "", 'Core indicators'!W13)</f>
        <v/>
      </c>
      <c r="N13" s="31" t="str">
        <f>IF('Core indicators'!Y13="", "", 'Core indicators'!Y13)</f>
        <v/>
      </c>
      <c r="O13" s="31" t="str">
        <f>IF('Core indicators'!AA13="", "", 'Core indicators'!AA13)</f>
        <v/>
      </c>
      <c r="P13" s="31" t="str">
        <f>IF('Core indicators'!AB13="", "", 'Core indicators'!AB13)</f>
        <v/>
      </c>
      <c r="Q13" s="31" t="str">
        <f>IF('Core indicators'!AC13="", "", 'Core indicators'!AC13)</f>
        <v/>
      </c>
      <c r="R13" s="31" t="str">
        <f>IF('Core indicators'!AD13="", "", 'Core indicators'!AD13)</f>
        <v/>
      </c>
    </row>
    <row r="14" spans="1:18" x14ac:dyDescent="0.2">
      <c r="A14" s="76" t="str">
        <f>'Core indicators'!A14</f>
        <v>Government guaranteed loans, SMEs</v>
      </c>
      <c r="B14" s="72" t="str">
        <f>IF('Core indicators'!B14="", "", IF(SUM(D14:M14)=0, "", 'Core indicators'!B14))</f>
        <v/>
      </c>
      <c r="C14" s="90" t="str">
        <f>'Core indicators'!C14&amp;" "&amp;'Core indicators'!D14</f>
        <v xml:space="preserve">Number </v>
      </c>
      <c r="D14" s="83" t="str">
        <f>IF('Core indicators'!E14="", "", 'Core indicators'!E14)</f>
        <v/>
      </c>
      <c r="E14" s="98" t="str">
        <f>IF('Core indicators'!G14="", "", 'Core indicators'!G14)</f>
        <v/>
      </c>
      <c r="F14" s="83" t="str">
        <f>IF('Core indicators'!I14="", "", 'Core indicators'!I14)</f>
        <v/>
      </c>
      <c r="G14" s="30" t="str">
        <f>IF('Core indicators'!K14="", "", 'Core indicators'!K14)</f>
        <v/>
      </c>
      <c r="H14" s="30" t="str">
        <f>IF('Core indicators'!M14="", "", 'Core indicators'!M14)</f>
        <v/>
      </c>
      <c r="I14" s="30" t="str">
        <f>IF('Core indicators'!O14="", "", 'Core indicators'!O14)</f>
        <v/>
      </c>
      <c r="J14" s="30" t="str">
        <f>IF('Core indicators'!Q14="", "", 'Core indicators'!Q14)</f>
        <v/>
      </c>
      <c r="K14" s="98" t="str">
        <f>IF('Core indicators'!S14="", "", 'Core indicators'!S14)</f>
        <v/>
      </c>
      <c r="L14" s="98" t="str">
        <f>IF('Core indicators'!U14="", "", 'Core indicators'!U14)</f>
        <v/>
      </c>
      <c r="M14" s="30" t="str">
        <f>IF('Core indicators'!W14="", "", 'Core indicators'!W14)</f>
        <v/>
      </c>
      <c r="N14" s="31" t="str">
        <f>IF('Core indicators'!Y14="", "", 'Core indicators'!Y14)</f>
        <v/>
      </c>
      <c r="O14" s="31" t="str">
        <f>IF('Core indicators'!AA14="", "", 'Core indicators'!AA14)</f>
        <v/>
      </c>
      <c r="P14" s="31" t="str">
        <f>IF('Core indicators'!AB14="", "", 'Core indicators'!AB14)</f>
        <v/>
      </c>
      <c r="Q14" s="31" t="str">
        <f>IF('Core indicators'!AC14="", "", 'Core indicators'!AC14)</f>
        <v/>
      </c>
      <c r="R14" s="31" t="str">
        <f>IF('Core indicators'!AD14="", "", 'Core indicators'!AD14)</f>
        <v/>
      </c>
    </row>
    <row r="15" spans="1:18" x14ac:dyDescent="0.2">
      <c r="A15" s="76" t="str">
        <f>'Core indicators'!A15</f>
        <v>Direct government loans, SMEs</v>
      </c>
      <c r="B15" s="72" t="str">
        <f>IF('Core indicators'!B15="", "", IF(SUM(D15:M15)=0, "", 'Core indicators'!B15))</f>
        <v/>
      </c>
      <c r="C15" s="90" t="str">
        <f>'Core indicators'!C15&amp;" "&amp;'Core indicators'!D15</f>
        <v>add currency code Add unit (billion, …)</v>
      </c>
      <c r="D15" s="83" t="str">
        <f>IF('Core indicators'!E15="", "", 'Core indicators'!E15)</f>
        <v/>
      </c>
      <c r="E15" s="98" t="str">
        <f>IF('Core indicators'!G15="", "", 'Core indicators'!G15)</f>
        <v/>
      </c>
      <c r="F15" s="83" t="str">
        <f>IF('Core indicators'!I15="", "", 'Core indicators'!I15)</f>
        <v/>
      </c>
      <c r="G15" s="30" t="str">
        <f>IF('Core indicators'!K15="", "", 'Core indicators'!K15)</f>
        <v/>
      </c>
      <c r="H15" s="30" t="str">
        <f>IF('Core indicators'!M15="", "", 'Core indicators'!M15)</f>
        <v/>
      </c>
      <c r="I15" s="30" t="str">
        <f>IF('Core indicators'!O15="", "", 'Core indicators'!O15)</f>
        <v/>
      </c>
      <c r="J15" s="30" t="str">
        <f>IF('Core indicators'!Q15="", "", 'Core indicators'!Q15)</f>
        <v/>
      </c>
      <c r="K15" s="98" t="str">
        <f>IF('Core indicators'!S15="", "", 'Core indicators'!S15)</f>
        <v/>
      </c>
      <c r="L15" s="98" t="str">
        <f>IF('Core indicators'!U15="", "", 'Core indicators'!U15)</f>
        <v/>
      </c>
      <c r="M15" s="30" t="str">
        <f>IF('Core indicators'!W15="", "", 'Core indicators'!W15)</f>
        <v/>
      </c>
      <c r="N15" s="31" t="str">
        <f>IF('Core indicators'!Y15="", "", 'Core indicators'!Y15)</f>
        <v/>
      </c>
      <c r="O15" s="31" t="str">
        <f>IF('Core indicators'!AA15="", "", 'Core indicators'!AA15)</f>
        <v/>
      </c>
      <c r="P15" s="31" t="str">
        <f>IF('Core indicators'!AB15="", "", 'Core indicators'!AB15)</f>
        <v/>
      </c>
      <c r="Q15" s="31" t="str">
        <f>IF('Core indicators'!AC15="", "", 'Core indicators'!AC15)</f>
        <v/>
      </c>
      <c r="R15" s="31" t="str">
        <f>IF('Core indicators'!AD15="", "", 'Core indicators'!AD15)</f>
        <v/>
      </c>
    </row>
    <row r="16" spans="1:18" x14ac:dyDescent="0.2">
      <c r="A16" s="76" t="str">
        <f>'Core indicators'!A16</f>
        <v>Non-performing loans, total</v>
      </c>
      <c r="B16" s="72" t="str">
        <f>IF('Core indicators'!B16="", "", IF(SUM(D16:M16)=0, "", 'Core indicators'!B16))</f>
        <v/>
      </c>
      <c r="C16" s="93" t="str">
        <f>'Core indicators'!C16&amp;" "&amp;'Core indicators'!D16</f>
        <v xml:space="preserve">% of all business loans </v>
      </c>
      <c r="D16" s="86" t="str">
        <f>IF('Core indicators'!E16="", "", 'Core indicators'!E16)</f>
        <v/>
      </c>
      <c r="E16" s="101" t="str">
        <f>IF('Core indicators'!G16="", "", 'Core indicators'!G16)</f>
        <v/>
      </c>
      <c r="F16" s="86" t="str">
        <f>IF('Core indicators'!I16="", "", 'Core indicators'!I16)</f>
        <v/>
      </c>
      <c r="G16" s="36" t="str">
        <f>IF('Core indicators'!K16="", "", 'Core indicators'!K16)</f>
        <v/>
      </c>
      <c r="H16" s="36" t="str">
        <f>IF('Core indicators'!M16="", "", 'Core indicators'!M16)</f>
        <v/>
      </c>
      <c r="I16" s="36" t="str">
        <f>IF('Core indicators'!O16="", "", 'Core indicators'!O16)</f>
        <v/>
      </c>
      <c r="J16" s="36" t="str">
        <f>IF('Core indicators'!Q16="", "", 'Core indicators'!Q16)</f>
        <v/>
      </c>
      <c r="K16" s="101" t="str">
        <f>IF('Core indicators'!S16="", "", 'Core indicators'!S16)</f>
        <v/>
      </c>
      <c r="L16" s="101" t="str">
        <f>IF('Core indicators'!U16="", "", 'Core indicators'!U16)</f>
        <v/>
      </c>
      <c r="M16" s="36" t="str">
        <f>IF('Core indicators'!W16="", "", 'Core indicators'!W16)</f>
        <v/>
      </c>
      <c r="N16" s="37" t="str">
        <f>IF('Core indicators'!Y16="", "", 'Core indicators'!Y16)</f>
        <v/>
      </c>
      <c r="O16" s="37" t="str">
        <f>IF('Core indicators'!AA16="", "", 'Core indicators'!AA16)</f>
        <v/>
      </c>
      <c r="P16" s="37" t="str">
        <f>IF('Core indicators'!AB16="", "", 'Core indicators'!AB16)</f>
        <v/>
      </c>
      <c r="Q16" s="37" t="str">
        <f>IF('Core indicators'!AC16="", "", 'Core indicators'!AC16)</f>
        <v/>
      </c>
      <c r="R16" s="37" t="str">
        <f>IF('Core indicators'!AD16="", "", 'Core indicators'!AD16)</f>
        <v/>
      </c>
    </row>
    <row r="17" spans="1:18" x14ac:dyDescent="0.2">
      <c r="A17" s="76" t="str">
        <f>'Core indicators'!A17</f>
        <v>Non-performing loans, SMEs</v>
      </c>
      <c r="B17" s="72" t="str">
        <f>IF('Core indicators'!B17="", "", IF(SUM(D17:M17)=0, "", 'Core indicators'!B17))</f>
        <v/>
      </c>
      <c r="C17" s="93" t="str">
        <f>'Core indicators'!C17&amp;" "&amp;'Core indicators'!D17</f>
        <v xml:space="preserve">% of all SME loans </v>
      </c>
      <c r="D17" s="86" t="str">
        <f>IF('Core indicators'!E17="", "", 'Core indicators'!E17)</f>
        <v/>
      </c>
      <c r="E17" s="101" t="str">
        <f>IF('Core indicators'!G17="", "", 'Core indicators'!G17)</f>
        <v/>
      </c>
      <c r="F17" s="86" t="str">
        <f>IF('Core indicators'!I17="", "", 'Core indicators'!I17)</f>
        <v/>
      </c>
      <c r="G17" s="36" t="str">
        <f>IF('Core indicators'!K17="", "", 'Core indicators'!K17)</f>
        <v/>
      </c>
      <c r="H17" s="36" t="str">
        <f>IF('Core indicators'!M17="", "", 'Core indicators'!M17)</f>
        <v/>
      </c>
      <c r="I17" s="36" t="str">
        <f>IF('Core indicators'!O17="", "", 'Core indicators'!O17)</f>
        <v/>
      </c>
      <c r="J17" s="36" t="str">
        <f>IF('Core indicators'!Q17="", "", 'Core indicators'!Q17)</f>
        <v/>
      </c>
      <c r="K17" s="101" t="str">
        <f>IF('Core indicators'!S17="", "", 'Core indicators'!S17)</f>
        <v/>
      </c>
      <c r="L17" s="101" t="str">
        <f>IF('Core indicators'!U17="", "", 'Core indicators'!U17)</f>
        <v/>
      </c>
      <c r="M17" s="36" t="str">
        <f>IF('Core indicators'!W17="", "", 'Core indicators'!W17)</f>
        <v/>
      </c>
      <c r="N17" s="37" t="str">
        <f>IF('Core indicators'!Y17="", "", 'Core indicators'!Y17)</f>
        <v/>
      </c>
      <c r="O17" s="37" t="str">
        <f>IF('Core indicators'!AA17="", "", 'Core indicators'!AA17)</f>
        <v/>
      </c>
      <c r="P17" s="37" t="str">
        <f>IF('Core indicators'!AB17="", "", 'Core indicators'!AB17)</f>
        <v/>
      </c>
      <c r="Q17" s="37" t="str">
        <f>IF('Core indicators'!AC17="", "", 'Core indicators'!AC17)</f>
        <v/>
      </c>
      <c r="R17" s="37" t="str">
        <f>IF('Core indicators'!AD17="", "", 'Core indicators'!AD17)</f>
        <v/>
      </c>
    </row>
    <row r="18" spans="1:18" x14ac:dyDescent="0.2">
      <c r="A18" s="76" t="str">
        <f>'Core indicators'!A18</f>
        <v>Interest rate, SMEs</v>
      </c>
      <c r="B18" s="72" t="str">
        <f>IF('Core indicators'!B18="", "", IF(SUM(D18:M18)=0, "", 'Core indicators'!B18))</f>
        <v/>
      </c>
      <c r="C18" s="93" t="str">
        <f>'Core indicators'!C18&amp;" "&amp;'Core indicators'!D18</f>
        <v xml:space="preserve">% </v>
      </c>
      <c r="D18" s="86" t="str">
        <f>IF('Core indicators'!E18="", "", 'Core indicators'!E18)</f>
        <v/>
      </c>
      <c r="E18" s="101" t="str">
        <f>IF('Core indicators'!G18="", "", 'Core indicators'!G18)</f>
        <v/>
      </c>
      <c r="F18" s="86" t="str">
        <f>IF('Core indicators'!I18="", "", 'Core indicators'!I18)</f>
        <v/>
      </c>
      <c r="G18" s="36" t="str">
        <f>IF('Core indicators'!K18="", "", 'Core indicators'!K18)</f>
        <v/>
      </c>
      <c r="H18" s="36" t="str">
        <f>IF('Core indicators'!M18="", "", 'Core indicators'!M18)</f>
        <v/>
      </c>
      <c r="I18" s="36" t="str">
        <f>IF('Core indicators'!O18="", "", 'Core indicators'!O18)</f>
        <v/>
      </c>
      <c r="J18" s="36" t="str">
        <f>IF('Core indicators'!Q18="", "", 'Core indicators'!Q18)</f>
        <v/>
      </c>
      <c r="K18" s="101" t="str">
        <f>IF('Core indicators'!S18="", "", 'Core indicators'!S18)</f>
        <v/>
      </c>
      <c r="L18" s="101" t="str">
        <f>IF('Core indicators'!U18="", "", 'Core indicators'!U18)</f>
        <v/>
      </c>
      <c r="M18" s="36" t="str">
        <f>IF('Core indicators'!W18="", "", 'Core indicators'!W18)</f>
        <v/>
      </c>
      <c r="N18" s="37" t="str">
        <f>IF('Core indicators'!Y18="", "", 'Core indicators'!Y18)</f>
        <v/>
      </c>
      <c r="O18" s="37" t="str">
        <f>IF('Core indicators'!AA18="", "", 'Core indicators'!AA18)</f>
        <v/>
      </c>
      <c r="P18" s="37" t="str">
        <f>IF('Core indicators'!AB18="", "", 'Core indicators'!AB18)</f>
        <v/>
      </c>
      <c r="Q18" s="37" t="str">
        <f>IF('Core indicators'!AC18="", "", 'Core indicators'!AC18)</f>
        <v/>
      </c>
      <c r="R18" s="37" t="str">
        <f>IF('Core indicators'!AD18="", "", 'Core indicators'!AD18)</f>
        <v/>
      </c>
    </row>
    <row r="19" spans="1:18" x14ac:dyDescent="0.2">
      <c r="A19" s="76" t="str">
        <f>'Core indicators'!A19</f>
        <v>Interest rate, large firms</v>
      </c>
      <c r="B19" s="72" t="str">
        <f>IF('Core indicators'!B19="", "", IF(SUM(D19:M19)=0, "", 'Core indicators'!B19))</f>
        <v/>
      </c>
      <c r="C19" s="93" t="str">
        <f>'Core indicators'!C19&amp;" "&amp;'Core indicators'!D19</f>
        <v xml:space="preserve">% </v>
      </c>
      <c r="D19" s="86" t="str">
        <f>IF('Core indicators'!E19="", "", 'Core indicators'!E19)</f>
        <v/>
      </c>
      <c r="E19" s="101" t="str">
        <f>IF('Core indicators'!G19="", "", 'Core indicators'!G19)</f>
        <v/>
      </c>
      <c r="F19" s="86" t="str">
        <f>IF('Core indicators'!I19="", "", 'Core indicators'!I19)</f>
        <v/>
      </c>
      <c r="G19" s="36" t="str">
        <f>IF('Core indicators'!K19="", "", 'Core indicators'!K19)</f>
        <v/>
      </c>
      <c r="H19" s="36" t="str">
        <f>IF('Core indicators'!M19="", "", 'Core indicators'!M19)</f>
        <v/>
      </c>
      <c r="I19" s="36" t="str">
        <f>IF('Core indicators'!O19="", "", 'Core indicators'!O19)</f>
        <v/>
      </c>
      <c r="J19" s="36" t="str">
        <f>IF('Core indicators'!Q19="", "", 'Core indicators'!Q19)</f>
        <v/>
      </c>
      <c r="K19" s="101" t="str">
        <f>IF('Core indicators'!S19="", "", 'Core indicators'!S19)</f>
        <v/>
      </c>
      <c r="L19" s="101" t="str">
        <f>IF('Core indicators'!U19="", "", 'Core indicators'!U19)</f>
        <v/>
      </c>
      <c r="M19" s="36" t="str">
        <f>IF('Core indicators'!W19="", "", 'Core indicators'!W19)</f>
        <v/>
      </c>
      <c r="N19" s="37" t="str">
        <f>IF('Core indicators'!Y19="", "", 'Core indicators'!Y19)</f>
        <v/>
      </c>
      <c r="O19" s="37" t="str">
        <f>IF('Core indicators'!AA19="", "", 'Core indicators'!AA19)</f>
        <v/>
      </c>
      <c r="P19" s="37" t="str">
        <f>IF('Core indicators'!AB19="", "", 'Core indicators'!AB19)</f>
        <v/>
      </c>
      <c r="Q19" s="37" t="str">
        <f>IF('Core indicators'!AC19="", "", 'Core indicators'!AC19)</f>
        <v/>
      </c>
      <c r="R19" s="37" t="str">
        <f>IF('Core indicators'!AD19="", "", 'Core indicators'!AD19)</f>
        <v/>
      </c>
    </row>
    <row r="20" spans="1:18" ht="13.5" thickBot="1" x14ac:dyDescent="0.25">
      <c r="A20" s="76" t="str">
        <f>'Core indicators'!A20</f>
        <v>Interest rate spread</v>
      </c>
      <c r="B20" s="72" t="str">
        <f>IF('Core indicators'!B20="", "", IF(SUM(D20:M20)=0, "", 'Core indicators'!B20))</f>
        <v/>
      </c>
      <c r="C20" s="93" t="str">
        <f>'Core indicators'!C20&amp;" "&amp;'Core indicators'!D20</f>
        <v xml:space="preserve">% points </v>
      </c>
      <c r="D20" s="86" t="str">
        <f>IF('Core indicators'!E20="", "", 'Core indicators'!E20)</f>
        <v/>
      </c>
      <c r="E20" s="101" t="str">
        <f>IF('Core indicators'!G20="", "", 'Core indicators'!G20)</f>
        <v/>
      </c>
      <c r="F20" s="86" t="str">
        <f>IF('Core indicators'!I20="", "", 'Core indicators'!I20)</f>
        <v/>
      </c>
      <c r="G20" s="36" t="str">
        <f>IF('Core indicators'!K20="", "", 'Core indicators'!K20)</f>
        <v/>
      </c>
      <c r="H20" s="36" t="str">
        <f>IF('Core indicators'!M20="", "", 'Core indicators'!M20)</f>
        <v/>
      </c>
      <c r="I20" s="36" t="str">
        <f>IF('Core indicators'!O20="", "", 'Core indicators'!O20)</f>
        <v/>
      </c>
      <c r="J20" s="36" t="str">
        <f>IF('Core indicators'!Q20="", "", 'Core indicators'!Q20)</f>
        <v/>
      </c>
      <c r="K20" s="101" t="str">
        <f>IF('Core indicators'!S20="", "", 'Core indicators'!S20)</f>
        <v/>
      </c>
      <c r="L20" s="101" t="str">
        <f>IF('Core indicators'!U20="", "", 'Core indicators'!U20)</f>
        <v/>
      </c>
      <c r="M20" s="36" t="str">
        <f>IF('Core indicators'!W20="", "", 'Core indicators'!W20)</f>
        <v/>
      </c>
      <c r="N20" s="37" t="str">
        <f>IF('Core indicators'!Y20="", "", 'Core indicators'!Y20)</f>
        <v/>
      </c>
      <c r="O20" s="37" t="str">
        <f>IF('Core indicators'!AA20="", "", 'Core indicators'!AA20)</f>
        <v/>
      </c>
      <c r="P20" s="37" t="str">
        <f>IF('Core indicators'!AB20="", "", 'Core indicators'!AB20)</f>
        <v/>
      </c>
      <c r="Q20" s="37" t="str">
        <f>IF('Core indicators'!AC20="", "", 'Core indicators'!AC20)</f>
        <v/>
      </c>
      <c r="R20" s="37" t="str">
        <f>IF('Core indicators'!AD20="", "", 'Core indicators'!AD20)</f>
        <v/>
      </c>
    </row>
    <row r="21" spans="1:18" x14ac:dyDescent="0.2">
      <c r="A21" s="80" t="str">
        <f>'Core indicators'!A21</f>
        <v>Collateral, SMEs</v>
      </c>
      <c r="B21" s="77" t="str">
        <f>IF('Core indicators'!B21="", "", IF(SUM(D21:M21)=0, "", 'Core indicators'!B21))</f>
        <v/>
      </c>
      <c r="C21" s="94" t="str">
        <f>'Core indicators'!C21&amp;" "&amp;'Core indicators'!D21</f>
        <v xml:space="preserve">% of SMEs needing collateral to obtain bank lending </v>
      </c>
      <c r="D21" s="87" t="str">
        <f>IF('Core indicators'!E21="", "", 'Core indicators'!E21)</f>
        <v/>
      </c>
      <c r="E21" s="102" t="str">
        <f>IF('Core indicators'!G21="", "", 'Core indicators'!G21)</f>
        <v/>
      </c>
      <c r="F21" s="87" t="str">
        <f>IF('Core indicators'!I21="", "", 'Core indicators'!I21)</f>
        <v/>
      </c>
      <c r="G21" s="38" t="str">
        <f>IF('Core indicators'!K21="", "", 'Core indicators'!K21)</f>
        <v/>
      </c>
      <c r="H21" s="38" t="str">
        <f>IF('Core indicators'!M21="", "", 'Core indicators'!M21)</f>
        <v/>
      </c>
      <c r="I21" s="38" t="str">
        <f>IF('Core indicators'!O21="", "", 'Core indicators'!O21)</f>
        <v/>
      </c>
      <c r="J21" s="38" t="str">
        <f>IF('Core indicators'!Q21="", "", 'Core indicators'!Q21)</f>
        <v/>
      </c>
      <c r="K21" s="102" t="str">
        <f>IF('Core indicators'!S21="", "", 'Core indicators'!S21)</f>
        <v/>
      </c>
      <c r="L21" s="102" t="str">
        <f>IF('Core indicators'!U21="", "", 'Core indicators'!U21)</f>
        <v/>
      </c>
      <c r="M21" s="38" t="str">
        <f>IF('Core indicators'!W21="", "", 'Core indicators'!W21)</f>
        <v/>
      </c>
      <c r="N21" s="39" t="str">
        <f>IF('Core indicators'!Y21="", "", 'Core indicators'!Y21)</f>
        <v/>
      </c>
      <c r="O21" s="39" t="str">
        <f>IF('Core indicators'!AA21="", "", 'Core indicators'!AA21)</f>
        <v/>
      </c>
      <c r="P21" s="39" t="str">
        <f>IF('Core indicators'!AB21="", "", 'Core indicators'!AB21)</f>
        <v/>
      </c>
      <c r="Q21" s="39" t="str">
        <f>IF('Core indicators'!AC21="", "", 'Core indicators'!AC21)</f>
        <v/>
      </c>
      <c r="R21" s="39" t="str">
        <f>IF('Core indicators'!AD21="", "", 'Core indicators'!AD21)</f>
        <v/>
      </c>
    </row>
    <row r="22" spans="1:18" x14ac:dyDescent="0.2">
      <c r="A22" s="76" t="str">
        <f>'Core indicators'!A22</f>
        <v>Percentage of SME loan applications</v>
      </c>
      <c r="B22" s="72" t="str">
        <f>IF('Core indicators'!B22="", "", IF(SUM(D22:M22)=0, "", 'Core indicators'!B22))</f>
        <v/>
      </c>
      <c r="C22" s="93" t="str">
        <f>'Core indicators'!C22&amp;" "&amp;'Core indicators'!D22</f>
        <v xml:space="preserve">SME loan applications/ total number of SMEs </v>
      </c>
      <c r="D22" s="86" t="str">
        <f>IF('Core indicators'!E22="", "", 'Core indicators'!E22)</f>
        <v/>
      </c>
      <c r="E22" s="101" t="str">
        <f>IF('Core indicators'!G22="", "", 'Core indicators'!G22)</f>
        <v/>
      </c>
      <c r="F22" s="86" t="str">
        <f>IF('Core indicators'!I22="", "", 'Core indicators'!I22)</f>
        <v/>
      </c>
      <c r="G22" s="36" t="str">
        <f>IF('Core indicators'!K22="", "", 'Core indicators'!K22)</f>
        <v/>
      </c>
      <c r="H22" s="36" t="str">
        <f>IF('Core indicators'!M22="", "", 'Core indicators'!M22)</f>
        <v/>
      </c>
      <c r="I22" s="36" t="str">
        <f>IF('Core indicators'!O22="", "", 'Core indicators'!O22)</f>
        <v/>
      </c>
      <c r="J22" s="36" t="str">
        <f>IF('Core indicators'!Q22="", "", 'Core indicators'!Q22)</f>
        <v/>
      </c>
      <c r="K22" s="101" t="str">
        <f>IF('Core indicators'!S22="", "", 'Core indicators'!S22)</f>
        <v/>
      </c>
      <c r="L22" s="101" t="str">
        <f>IF('Core indicators'!U22="", "", 'Core indicators'!U22)</f>
        <v/>
      </c>
      <c r="M22" s="36" t="str">
        <f>IF('Core indicators'!W22="", "", 'Core indicators'!W22)</f>
        <v/>
      </c>
      <c r="N22" s="37" t="str">
        <f>IF('Core indicators'!Y22="", "", 'Core indicators'!Y22)</f>
        <v/>
      </c>
      <c r="O22" s="37" t="str">
        <f>IF('Core indicators'!AA22="", "", 'Core indicators'!AA22)</f>
        <v/>
      </c>
      <c r="P22" s="37" t="str">
        <f>IF('Core indicators'!AB22="", "", 'Core indicators'!AB22)</f>
        <v/>
      </c>
      <c r="Q22" s="37" t="str">
        <f>IF('Core indicators'!AC22="", "", 'Core indicators'!AC22)</f>
        <v/>
      </c>
      <c r="R22" s="37" t="str">
        <f>IF('Core indicators'!AD22="", "", 'Core indicators'!AD22)</f>
        <v/>
      </c>
    </row>
    <row r="23" spans="1:18" x14ac:dyDescent="0.2">
      <c r="A23" s="76" t="str">
        <f>'Core indicators'!A23</f>
        <v>Rejection rate</v>
      </c>
      <c r="B23" s="72" t="str">
        <f>IF('Core indicators'!B23="", "", IF(SUM(D23:M23)=0, "", 'Core indicators'!B23))</f>
        <v/>
      </c>
      <c r="C23" s="93" t="str">
        <f>'Core indicators'!C23&amp;" "&amp;'Core indicators'!D23</f>
        <v xml:space="preserve">1-(SME loans authorised/ requested) </v>
      </c>
      <c r="D23" s="86" t="str">
        <f>IF('Core indicators'!E23="", "", 'Core indicators'!E23)</f>
        <v/>
      </c>
      <c r="E23" s="101" t="str">
        <f>IF('Core indicators'!G23="", "", 'Core indicators'!G23)</f>
        <v/>
      </c>
      <c r="F23" s="86" t="str">
        <f>IF('Core indicators'!I23="", "", 'Core indicators'!I23)</f>
        <v/>
      </c>
      <c r="G23" s="36" t="str">
        <f>IF('Core indicators'!K23="", "", 'Core indicators'!K23)</f>
        <v/>
      </c>
      <c r="H23" s="36" t="str">
        <f>IF('Core indicators'!M23="", "", 'Core indicators'!M23)</f>
        <v/>
      </c>
      <c r="I23" s="36" t="str">
        <f>IF('Core indicators'!O23="", "", 'Core indicators'!O23)</f>
        <v/>
      </c>
      <c r="J23" s="36" t="str">
        <f>IF('Core indicators'!Q23="", "", 'Core indicators'!Q23)</f>
        <v/>
      </c>
      <c r="K23" s="101" t="str">
        <f>IF('Core indicators'!S23="", "", 'Core indicators'!S23)</f>
        <v/>
      </c>
      <c r="L23" s="101" t="str">
        <f>IF('Core indicators'!U23="", "", 'Core indicators'!U23)</f>
        <v/>
      </c>
      <c r="M23" s="36" t="str">
        <f>IF('Core indicators'!W23="", "", 'Core indicators'!W23)</f>
        <v/>
      </c>
      <c r="N23" s="37" t="str">
        <f>IF('Core indicators'!Y23="", "", 'Core indicators'!Y23)</f>
        <v/>
      </c>
      <c r="O23" s="37" t="str">
        <f>IF('Core indicators'!AA23="", "", 'Core indicators'!AA23)</f>
        <v/>
      </c>
      <c r="P23" s="37" t="str">
        <f>IF('Core indicators'!AB23="", "", 'Core indicators'!AB23)</f>
        <v/>
      </c>
      <c r="Q23" s="37" t="str">
        <f>IF('Core indicators'!AC23="", "", 'Core indicators'!AC23)</f>
        <v/>
      </c>
      <c r="R23" s="37" t="str">
        <f>IF('Core indicators'!AD23="", "", 'Core indicators'!AD23)</f>
        <v/>
      </c>
    </row>
    <row r="24" spans="1:18" ht="13.5" thickBot="1" x14ac:dyDescent="0.25">
      <c r="A24" s="79" t="str">
        <f>'Core indicators'!A24</f>
        <v>Utilisation rate</v>
      </c>
      <c r="B24" s="73" t="str">
        <f>IF('Core indicators'!B24="", "", IF(SUM(D24:M24)=0, "", 'Core indicators'!B24))</f>
        <v/>
      </c>
      <c r="C24" s="91" t="str">
        <f>'Core indicators'!C24&amp;" "&amp;'Core indicators'!D24</f>
        <v xml:space="preserve">SME loans used/ authorised </v>
      </c>
      <c r="D24" s="84" t="str">
        <f>IF('Core indicators'!E24="", "", 'Core indicators'!E24)</f>
        <v/>
      </c>
      <c r="E24" s="99" t="str">
        <f>IF('Core indicators'!G24="", "", 'Core indicators'!G24)</f>
        <v/>
      </c>
      <c r="F24" s="84" t="str">
        <f>IF('Core indicators'!I24="", "", 'Core indicators'!I24)</f>
        <v/>
      </c>
      <c r="G24" s="32" t="str">
        <f>IF('Core indicators'!K24="", "", 'Core indicators'!K24)</f>
        <v/>
      </c>
      <c r="H24" s="32" t="str">
        <f>IF('Core indicators'!M24="", "", 'Core indicators'!M24)</f>
        <v/>
      </c>
      <c r="I24" s="32" t="str">
        <f>IF('Core indicators'!O24="", "", 'Core indicators'!O24)</f>
        <v/>
      </c>
      <c r="J24" s="32" t="str">
        <f>IF('Core indicators'!Q24="", "", 'Core indicators'!Q24)</f>
        <v/>
      </c>
      <c r="K24" s="99" t="str">
        <f>IF('Core indicators'!S24="", "", 'Core indicators'!S24)</f>
        <v/>
      </c>
      <c r="L24" s="106" t="str">
        <f>IF('Core indicators'!U24="", "", 'Core indicators'!U24)</f>
        <v/>
      </c>
      <c r="M24" s="32" t="str">
        <f>IF('Core indicators'!W24="", "", 'Core indicators'!W24)</f>
        <v/>
      </c>
      <c r="N24" s="33" t="str">
        <f>IF('Core indicators'!Y24="", "", 'Core indicators'!Y24)</f>
        <v/>
      </c>
      <c r="O24" s="33" t="str">
        <f>IF('Core indicators'!AA24="", "", 'Core indicators'!AA24)</f>
        <v/>
      </c>
      <c r="P24" s="33" t="str">
        <f>IF('Core indicators'!AB24="", "", 'Core indicators'!AB24)</f>
        <v/>
      </c>
      <c r="Q24" s="33" t="str">
        <f>IF('Core indicators'!AC24="", "", 'Core indicators'!AC24)</f>
        <v/>
      </c>
      <c r="R24" s="33" t="str">
        <f>IF('Core indicators'!AD24="", "", 'Core indicators'!AD24)</f>
        <v/>
      </c>
    </row>
    <row r="25" spans="1:18" s="12" customFormat="1" thickBot="1" x14ac:dyDescent="0.25">
      <c r="A25" s="74" t="s">
        <v>15</v>
      </c>
      <c r="B25" s="26" t="str">
        <f>IF('Core indicators'!B25="", "", IF(SUM(D25:M25)=0, "", 'Core indicators'!B25))</f>
        <v/>
      </c>
      <c r="C25" s="95" t="str">
        <f>'Core indicators'!C25&amp;" "&amp;'Core indicators'!D25</f>
        <v xml:space="preserve"> </v>
      </c>
      <c r="D25" s="40" t="str">
        <f>IF('Core indicators'!E25="", "", 'Core indicators'!E25)</f>
        <v/>
      </c>
      <c r="E25" s="103" t="str">
        <f>IF('Core indicators'!G25="", "", 'Core indicators'!G25)</f>
        <v/>
      </c>
      <c r="F25" s="40" t="str">
        <f>IF('Core indicators'!I25="", "", 'Core indicators'!I25)</f>
        <v/>
      </c>
      <c r="G25" s="40" t="str">
        <f>IF('Core indicators'!K25="", "", 'Core indicators'!K25)</f>
        <v/>
      </c>
      <c r="H25" s="40" t="str">
        <f>IF('Core indicators'!M25="", "", 'Core indicators'!M25)</f>
        <v/>
      </c>
      <c r="I25" s="40" t="str">
        <f>IF('Core indicators'!O25="", "", 'Core indicators'!O25)</f>
        <v/>
      </c>
      <c r="J25" s="40" t="str">
        <f>IF('Core indicators'!Q25="", "", 'Core indicators'!Q25)</f>
        <v/>
      </c>
      <c r="K25" s="105" t="str">
        <f>IF('Core indicators'!S25="", "", 'Core indicators'!S25)</f>
        <v/>
      </c>
      <c r="L25" s="40" t="str">
        <f>IF('Core indicators'!U25="", "", 'Core indicators'!U25)</f>
        <v/>
      </c>
      <c r="M25" s="40" t="str">
        <f>IF('Core indicators'!W25="", "", 'Core indicators'!W25)</f>
        <v/>
      </c>
      <c r="N25" s="41" t="str">
        <f>IF('Core indicators'!Y25="", "", 'Core indicators'!Y25)</f>
        <v/>
      </c>
      <c r="O25" s="41" t="str">
        <f>IF('Core indicators'!AA25="", "", 'Core indicators'!AA25)</f>
        <v/>
      </c>
      <c r="P25" s="41" t="str">
        <f>IF('Core indicators'!AB25="", "", 'Core indicators'!AB25)</f>
        <v/>
      </c>
      <c r="Q25" s="41" t="str">
        <f>IF('Core indicators'!AC25="", "", 'Core indicators'!AC25)</f>
        <v/>
      </c>
      <c r="R25" s="41" t="str">
        <f>IF('Core indicators'!AD25="", "", 'Core indicators'!AD25)</f>
        <v/>
      </c>
    </row>
    <row r="26" spans="1:18" x14ac:dyDescent="0.2">
      <c r="A26" s="75" t="str">
        <f>'Core indicators'!A26</f>
        <v>Venture and growth capital</v>
      </c>
      <c r="B26" s="71" t="str">
        <f>IF('Core indicators'!B26="", "", IF(SUM(D26:M26)=0, "", 'Core indicators'!B26))</f>
        <v/>
      </c>
      <c r="C26" s="89" t="str">
        <f>'Core indicators'!C26&amp;" "&amp;'Core indicators'!D26</f>
        <v>add currency code Add unit (billion, …)</v>
      </c>
      <c r="D26" s="82" t="str">
        <f>IF('Core indicators'!E26="", "", 'Core indicators'!E26)</f>
        <v/>
      </c>
      <c r="E26" s="97" t="str">
        <f>IF('Core indicators'!G26="", "", 'Core indicators'!G26)</f>
        <v/>
      </c>
      <c r="F26" s="82" t="str">
        <f>IF('Core indicators'!I26="", "", 'Core indicators'!I26)</f>
        <v/>
      </c>
      <c r="G26" s="28" t="str">
        <f>IF('Core indicators'!K26="", "", 'Core indicators'!K26)</f>
        <v/>
      </c>
      <c r="H26" s="28" t="str">
        <f>IF('Core indicators'!M26="", "", 'Core indicators'!M26)</f>
        <v/>
      </c>
      <c r="I26" s="28" t="str">
        <f>IF('Core indicators'!O26="", "", 'Core indicators'!O26)</f>
        <v/>
      </c>
      <c r="J26" s="28" t="str">
        <f>IF('Core indicators'!Q26="", "", 'Core indicators'!Q26)</f>
        <v/>
      </c>
      <c r="K26" s="97" t="str">
        <f>IF('Core indicators'!S26="", "", 'Core indicators'!S26)</f>
        <v/>
      </c>
      <c r="L26" s="82" t="str">
        <f>IF('Core indicators'!U26="", "", 'Core indicators'!U26)</f>
        <v/>
      </c>
      <c r="M26" s="28" t="str">
        <f>IF('Core indicators'!W26="", "", 'Core indicators'!W26)</f>
        <v/>
      </c>
      <c r="N26" s="29" t="str">
        <f>IF('Core indicators'!Y26="", "", 'Core indicators'!Y26)</f>
        <v/>
      </c>
      <c r="O26" s="29" t="str">
        <f>IF('Core indicators'!AA26="", "", 'Core indicators'!AA26)</f>
        <v/>
      </c>
      <c r="P26" s="29" t="str">
        <f>IF('Core indicators'!AB26="", "", 'Core indicators'!AB26)</f>
        <v/>
      </c>
      <c r="Q26" s="29" t="str">
        <f>IF('Core indicators'!AC26="", "", 'Core indicators'!AC26)</f>
        <v/>
      </c>
      <c r="R26" s="29" t="str">
        <f>IF('Core indicators'!AD26="", "", 'Core indicators'!AD26)</f>
        <v/>
      </c>
    </row>
    <row r="27" spans="1:18" x14ac:dyDescent="0.2">
      <c r="A27" s="79" t="str">
        <f>'Core indicators'!A27</f>
        <v>Venture and growth capital (growth rate)</v>
      </c>
      <c r="B27" s="73" t="str">
        <f>IF('Core indicators'!B27="", "", IF(SUM(D27:M27)=0, "", 'Core indicators'!B27))</f>
        <v/>
      </c>
      <c r="C27" s="91" t="str">
        <f>'Core indicators'!C27&amp;" "&amp;'Core indicators'!D27</f>
        <v xml:space="preserve">%, Year-on-year growth rate </v>
      </c>
      <c r="D27" s="84" t="str">
        <f>IF('Core indicators'!E27="", "", 'Core indicators'!E27)</f>
        <v/>
      </c>
      <c r="E27" s="99" t="str">
        <f>IF('Core indicators'!G27="", "", 'Core indicators'!G27)</f>
        <v/>
      </c>
      <c r="F27" s="84" t="str">
        <f>IF('Core indicators'!I27="", "", 'Core indicators'!I27)</f>
        <v/>
      </c>
      <c r="G27" s="32" t="str">
        <f>IF('Core indicators'!K27="", "", 'Core indicators'!K27)</f>
        <v/>
      </c>
      <c r="H27" s="32" t="str">
        <f>IF('Core indicators'!M27="", "", 'Core indicators'!M27)</f>
        <v/>
      </c>
      <c r="I27" s="32" t="str">
        <f>IF('Core indicators'!O27="", "", 'Core indicators'!O27)</f>
        <v/>
      </c>
      <c r="J27" s="32" t="str">
        <f>IF('Core indicators'!Q27="", "", 'Core indicators'!Q27)</f>
        <v/>
      </c>
      <c r="K27" s="99" t="str">
        <f>IF('Core indicators'!S27="", "", 'Core indicators'!S27)</f>
        <v/>
      </c>
      <c r="L27" s="84" t="str">
        <f>IF('Core indicators'!U27="", "", 'Core indicators'!U27)</f>
        <v/>
      </c>
      <c r="M27" s="32" t="str">
        <f>IF('Core indicators'!W27="", "", 'Core indicators'!W27)</f>
        <v/>
      </c>
      <c r="N27" s="33" t="str">
        <f>IF('Core indicators'!Y27="", "", 'Core indicators'!Y27)</f>
        <v/>
      </c>
      <c r="O27" s="33" t="str">
        <f>IF('Core indicators'!AA27="", "", 'Core indicators'!AA27)</f>
        <v/>
      </c>
      <c r="P27" s="33" t="str">
        <f>IF('Core indicators'!AB27="", "", 'Core indicators'!AB27)</f>
        <v/>
      </c>
      <c r="Q27" s="33" t="str">
        <f>IF('Core indicators'!AC27="", "", 'Core indicators'!AC27)</f>
        <v/>
      </c>
      <c r="R27" s="33" t="str">
        <f>IF('Core indicators'!AD27="", "", 'Core indicators'!AD27)</f>
        <v/>
      </c>
    </row>
    <row r="28" spans="1:18" x14ac:dyDescent="0.2">
      <c r="A28" s="79" t="str">
        <f>'Core indicators'!A28</f>
        <v>Leasing and hire purchases</v>
      </c>
      <c r="B28" s="73" t="str">
        <f>IF('Core indicators'!B28="", "", IF(SUM(D28:M28)=0, "", 'Core indicators'!B28))</f>
        <v/>
      </c>
      <c r="C28" s="92" t="str">
        <f>'Core indicators'!C28&amp;" "&amp;'Core indicators'!D28</f>
        <v>add currency code Add unit (billion, …)</v>
      </c>
      <c r="D28" s="85" t="str">
        <f>IF('Core indicators'!E28="", "", 'Core indicators'!E28)</f>
        <v/>
      </c>
      <c r="E28" s="100" t="str">
        <f>IF('Core indicators'!G28="", "", 'Core indicators'!G28)</f>
        <v/>
      </c>
      <c r="F28" s="85" t="str">
        <f>IF('Core indicators'!I28="", "", 'Core indicators'!I28)</f>
        <v/>
      </c>
      <c r="G28" s="34" t="str">
        <f>IF('Core indicators'!K28="", "", 'Core indicators'!K28)</f>
        <v/>
      </c>
      <c r="H28" s="34" t="str">
        <f>IF('Core indicators'!M28="", "", 'Core indicators'!M28)</f>
        <v/>
      </c>
      <c r="I28" s="34" t="str">
        <f>IF('Core indicators'!O28="", "", 'Core indicators'!O28)</f>
        <v/>
      </c>
      <c r="J28" s="34" t="str">
        <f>IF('Core indicators'!Q28="", "", 'Core indicators'!Q28)</f>
        <v/>
      </c>
      <c r="K28" s="100" t="str">
        <f>IF('Core indicators'!S28="", "", 'Core indicators'!S28)</f>
        <v/>
      </c>
      <c r="L28" s="85" t="str">
        <f>IF('Core indicators'!U28="", "", 'Core indicators'!U28)</f>
        <v/>
      </c>
      <c r="M28" s="34" t="str">
        <f>IF('Core indicators'!W28="", "", 'Core indicators'!W28)</f>
        <v/>
      </c>
      <c r="N28" s="35" t="str">
        <f>IF('Core indicators'!Y28="", "", 'Core indicators'!Y28)</f>
        <v/>
      </c>
      <c r="O28" s="35" t="str">
        <f>IF('Core indicators'!AA28="", "", 'Core indicators'!AA28)</f>
        <v/>
      </c>
      <c r="P28" s="35" t="str">
        <f>IF('Core indicators'!AB28="", "", 'Core indicators'!AB28)</f>
        <v/>
      </c>
      <c r="Q28" s="35" t="str">
        <f>IF('Core indicators'!AC28="", "", 'Core indicators'!AC28)</f>
        <v/>
      </c>
      <c r="R28" s="35" t="str">
        <f>IF('Core indicators'!AD28="", "", 'Core indicators'!AD28)</f>
        <v/>
      </c>
    </row>
    <row r="29" spans="1:18" ht="13.5" thickBot="1" x14ac:dyDescent="0.25">
      <c r="A29" s="79" t="str">
        <f>'Core indicators'!A29</f>
        <v>Factoring and invoice discounting</v>
      </c>
      <c r="B29" s="73" t="str">
        <f>IF('Core indicators'!B29="", "", IF(SUM(D29:M29)=0, "", 'Core indicators'!B29))</f>
        <v/>
      </c>
      <c r="C29" s="92" t="str">
        <f>'Core indicators'!C29&amp;" "&amp;'Core indicators'!D29</f>
        <v>add currency code Add unit (billion, …)</v>
      </c>
      <c r="D29" s="85" t="str">
        <f>IF('Core indicators'!E29="", "", 'Core indicators'!E29)</f>
        <v/>
      </c>
      <c r="E29" s="100" t="str">
        <f>IF('Core indicators'!G29="", "", 'Core indicators'!G29)</f>
        <v/>
      </c>
      <c r="F29" s="85" t="str">
        <f>IF('Core indicators'!I29="", "", 'Core indicators'!I29)</f>
        <v/>
      </c>
      <c r="G29" s="34" t="str">
        <f>IF('Core indicators'!K29="", "", 'Core indicators'!K29)</f>
        <v/>
      </c>
      <c r="H29" s="34" t="str">
        <f>IF('Core indicators'!M29="", "", 'Core indicators'!M29)</f>
        <v/>
      </c>
      <c r="I29" s="34" t="str">
        <f>IF('Core indicators'!O29="", "", 'Core indicators'!O29)</f>
        <v/>
      </c>
      <c r="J29" s="34" t="str">
        <f>IF('Core indicators'!Q29="", "", 'Core indicators'!Q29)</f>
        <v/>
      </c>
      <c r="K29" s="100" t="str">
        <f>IF('Core indicators'!S29="", "", 'Core indicators'!S29)</f>
        <v/>
      </c>
      <c r="L29" s="85" t="str">
        <f>IF('Core indicators'!U29="", "", 'Core indicators'!U29)</f>
        <v/>
      </c>
      <c r="M29" s="34" t="str">
        <f>IF('Core indicators'!W29="", "", 'Core indicators'!W29)</f>
        <v/>
      </c>
      <c r="N29" s="35" t="str">
        <f>IF('Core indicators'!Y29="", "", 'Core indicators'!Y29)</f>
        <v/>
      </c>
      <c r="O29" s="35" t="str">
        <f>IF('Core indicators'!AA29="", "", 'Core indicators'!AA29)</f>
        <v/>
      </c>
      <c r="P29" s="35" t="str">
        <f>IF('Core indicators'!AB29="", "", 'Core indicators'!AB29)</f>
        <v/>
      </c>
      <c r="Q29" s="35" t="str">
        <f>IF('Core indicators'!AC29="", "", 'Core indicators'!AC29)</f>
        <v/>
      </c>
      <c r="R29" s="35" t="str">
        <f>IF('Core indicators'!AD29="", "", 'Core indicators'!AD29)</f>
        <v/>
      </c>
    </row>
    <row r="30" spans="1:18" s="12" customFormat="1" thickBot="1" x14ac:dyDescent="0.25">
      <c r="A30" s="74" t="s">
        <v>60</v>
      </c>
      <c r="B30" s="26" t="str">
        <f>IF('Core indicators'!B30="", "", IF(SUM(D30:M30)=0, "", 'Core indicators'!B30))</f>
        <v/>
      </c>
      <c r="C30" s="95" t="str">
        <f>'Core indicators'!C30&amp;" "&amp;'Core indicators'!D30</f>
        <v xml:space="preserve"> </v>
      </c>
      <c r="D30" s="40" t="str">
        <f>IF('Core indicators'!E30="", "", 'Core indicators'!E30)</f>
        <v/>
      </c>
      <c r="E30" s="103" t="str">
        <f>IF('Core indicators'!G30="", "", 'Core indicators'!G30)</f>
        <v/>
      </c>
      <c r="F30" s="40" t="str">
        <f>IF('Core indicators'!I30="", "", 'Core indicators'!I30)</f>
        <v/>
      </c>
      <c r="G30" s="40" t="str">
        <f>IF('Core indicators'!K30="", "", 'Core indicators'!K30)</f>
        <v/>
      </c>
      <c r="H30" s="40" t="str">
        <f>IF('Core indicators'!M30="", "", 'Core indicators'!M30)</f>
        <v/>
      </c>
      <c r="I30" s="40" t="str">
        <f>IF('Core indicators'!O30="", "", 'Core indicators'!O30)</f>
        <v/>
      </c>
      <c r="J30" s="40" t="str">
        <f>IF('Core indicators'!Q30="", "", 'Core indicators'!Q30)</f>
        <v/>
      </c>
      <c r="K30" s="103" t="str">
        <f>IF('Core indicators'!S30="", "", 'Core indicators'!S30)</f>
        <v/>
      </c>
      <c r="L30" s="40" t="str">
        <f>IF('Core indicators'!U30="", "", 'Core indicators'!U30)</f>
        <v/>
      </c>
      <c r="M30" s="40" t="str">
        <f>IF('Core indicators'!W30="", "", 'Core indicators'!W30)</f>
        <v/>
      </c>
      <c r="N30" s="41" t="str">
        <f>IF('Core indicators'!Y30="", "", 'Core indicators'!Y30)</f>
        <v/>
      </c>
      <c r="O30" s="41" t="str">
        <f>IF('Core indicators'!AA30="", "", 'Core indicators'!AA30)</f>
        <v/>
      </c>
      <c r="P30" s="41" t="str">
        <f>IF('Core indicators'!AB30="", "", 'Core indicators'!AB30)</f>
        <v/>
      </c>
      <c r="Q30" s="41" t="str">
        <f>IF('Core indicators'!AC30="", "", 'Core indicators'!AC30)</f>
        <v/>
      </c>
      <c r="R30" s="41" t="str">
        <f>IF('Core indicators'!AD30="", "", 'Core indicators'!AD30)</f>
        <v/>
      </c>
    </row>
    <row r="31" spans="1:18" x14ac:dyDescent="0.2">
      <c r="A31" s="75" t="str">
        <f>'Core indicators'!A31</f>
        <v>Payment delays, B2B</v>
      </c>
      <c r="B31" s="78" t="str">
        <f>IF('Core indicators'!B31="", "", IF(SUM(D31:M31)=0, "", 'Core indicators'!B31))</f>
        <v/>
      </c>
      <c r="C31" s="68" t="str">
        <f>'Core indicators'!C31&amp;" "&amp;'Core indicators'!D31</f>
        <v xml:space="preserve">Percent of Domestic Invoices Overdue </v>
      </c>
      <c r="D31" s="88" t="str">
        <f>IF('Core indicators'!E31="", "", 'Core indicators'!E31)</f>
        <v/>
      </c>
      <c r="E31" s="65" t="str">
        <f>IF('Core indicators'!G31="", "", 'Core indicators'!G31)</f>
        <v/>
      </c>
      <c r="F31" s="96" t="str">
        <f>IF('Core indicators'!I31="", "", 'Core indicators'!I31)</f>
        <v/>
      </c>
      <c r="G31" s="65" t="str">
        <f>IF('Core indicators'!K31="", "", 'Core indicators'!K31)</f>
        <v/>
      </c>
      <c r="H31" s="64" t="str">
        <f>IF('Core indicators'!M31="", "", 'Core indicators'!M31)</f>
        <v/>
      </c>
      <c r="I31" s="64" t="str">
        <f>IF('Core indicators'!O31="", "", 'Core indicators'!O31)</f>
        <v/>
      </c>
      <c r="J31" s="64" t="str">
        <f>IF('Core indicators'!Q31="", "", 'Core indicators'!Q31)</f>
        <v/>
      </c>
      <c r="K31" s="65" t="str">
        <f>IF('Core indicators'!S31="", "", 'Core indicators'!S31)</f>
        <v/>
      </c>
      <c r="L31" s="96" t="str">
        <f>IF('Core indicators'!U31="", "", 'Core indicators'!U31)</f>
        <v/>
      </c>
      <c r="M31" s="65" t="str">
        <f>IF('Core indicators'!W31="", "", 'Core indicators'!W31)</f>
        <v/>
      </c>
      <c r="N31" s="69" t="str">
        <f>IF('Core indicators'!Y31="", "", 'Core indicators'!Y31)</f>
        <v/>
      </c>
      <c r="O31" s="69" t="str">
        <f>IF('Core indicators'!AA31="", "", 'Core indicators'!AA31)</f>
        <v/>
      </c>
      <c r="P31" s="69" t="str">
        <f>IF('Core indicators'!AB31="", "", 'Core indicators'!AB31)</f>
        <v/>
      </c>
      <c r="Q31" s="69" t="str">
        <f>IF('Core indicators'!AC31="", "", 'Core indicators'!AC31)</f>
        <v/>
      </c>
      <c r="R31" s="69" t="str">
        <f>IF('Core indicators'!AD31="", "", 'Core indicators'!AD31)</f>
        <v/>
      </c>
    </row>
    <row r="32" spans="1:18" x14ac:dyDescent="0.2">
      <c r="A32" s="79" t="str">
        <f>'Core indicators'!A32</f>
        <v>Bankruptcies, all businesses</v>
      </c>
      <c r="B32" s="73" t="str">
        <f>IF('Core indicators'!B32="", "", IF(SUM(D32:M32)=0, "", 'Core indicators'!B32))</f>
        <v/>
      </c>
      <c r="C32" s="92" t="str">
        <f>'Core indicators'!C32&amp;" "&amp;'Core indicators'!D32</f>
        <v xml:space="preserve">Number </v>
      </c>
      <c r="D32" s="85" t="str">
        <f>IF('Core indicators'!E32="", "", 'Core indicators'!E32)</f>
        <v/>
      </c>
      <c r="E32" s="100" t="str">
        <f>IF('Core indicators'!G32="", "", 'Core indicators'!G32)</f>
        <v/>
      </c>
      <c r="F32" s="85" t="str">
        <f>IF('Core indicators'!I32="", "", 'Core indicators'!I32)</f>
        <v/>
      </c>
      <c r="G32" s="34" t="str">
        <f>IF('Core indicators'!K32="", "", 'Core indicators'!K32)</f>
        <v/>
      </c>
      <c r="H32" s="66" t="str">
        <f>IF('Core indicators'!M32="", "", 'Core indicators'!M32)</f>
        <v/>
      </c>
      <c r="I32" s="66" t="str">
        <f>IF('Core indicators'!O32="", "", 'Core indicators'!O32)</f>
        <v/>
      </c>
      <c r="J32" s="66" t="str">
        <f>IF('Core indicators'!Q32="", "", 'Core indicators'!Q32)</f>
        <v/>
      </c>
      <c r="K32" s="126" t="str">
        <f>IF('Core indicators'!S32="", "", 'Core indicators'!S32)</f>
        <v/>
      </c>
      <c r="L32" s="127" t="str">
        <f>IF('Core indicators'!U32="", "", 'Core indicators'!U32)</f>
        <v/>
      </c>
      <c r="M32" s="126" t="str">
        <f>IF('Core indicators'!W32="", "", 'Core indicators'!W32)</f>
        <v/>
      </c>
      <c r="N32" s="35" t="str">
        <f>IF('Core indicators'!Y32="", "", 'Core indicators'!Y32)</f>
        <v/>
      </c>
      <c r="O32" s="35" t="str">
        <f>IF('Core indicators'!AA32="", "", 'Core indicators'!AA32)</f>
        <v/>
      </c>
      <c r="P32" s="35" t="str">
        <f>IF('Core indicators'!AB32="", "", 'Core indicators'!AB32)</f>
        <v/>
      </c>
      <c r="Q32" s="35" t="str">
        <f>IF('Core indicators'!AC32="", "", 'Core indicators'!AC32)</f>
        <v/>
      </c>
      <c r="R32" s="35" t="str">
        <f>IF('Core indicators'!AD32="", "", 'Core indicators'!AD32)</f>
        <v/>
      </c>
    </row>
    <row r="33" spans="1:18" ht="13.5" thickBot="1" x14ac:dyDescent="0.25">
      <c r="A33" s="107" t="str">
        <f>'Core indicators'!A33</f>
        <v>Bankruptcies, all businesses (growth rate)</v>
      </c>
      <c r="B33" s="108" t="str">
        <f>IF('Core indicators'!B33="", "", IF(SUM(D33:M33)=0, "", 'Core indicators'!B33))</f>
        <v/>
      </c>
      <c r="C33" s="109" t="str">
        <f>'Core indicators'!C33&amp;" "&amp;'Core indicators'!D33</f>
        <v xml:space="preserve">%, Year-on-year growth rate </v>
      </c>
      <c r="D33" s="110" t="str">
        <f>IF('Core indicators'!E33="", "", 'Core indicators'!E33)</f>
        <v/>
      </c>
      <c r="E33" s="104" t="str">
        <f>IF('Core indicators'!G33="", "", 'Core indicators'!G33)</f>
        <v/>
      </c>
      <c r="F33" s="110" t="str">
        <f>IF('Core indicators'!I33="", "", 'Core indicators'!I33)</f>
        <v/>
      </c>
      <c r="G33" s="111" t="str">
        <f>IF('Core indicators'!K33="", "", 'Core indicators'!K33)</f>
        <v/>
      </c>
      <c r="H33" s="111" t="str">
        <f>IF('Core indicators'!M33="", "", 'Core indicators'!M33)</f>
        <v/>
      </c>
      <c r="I33" s="111" t="str">
        <f>IF('Core indicators'!O33="", "", 'Core indicators'!O33)</f>
        <v/>
      </c>
      <c r="J33" s="111" t="str">
        <f>IF('Core indicators'!Q33="", "", 'Core indicators'!Q33)</f>
        <v/>
      </c>
      <c r="K33" s="104" t="str">
        <f>IF('Core indicators'!S33="", "", 'Core indicators'!S33)</f>
        <v/>
      </c>
      <c r="L33" s="110" t="str">
        <f>IF('Core indicators'!U33="", "", 'Core indicators'!U33)</f>
        <v/>
      </c>
      <c r="M33" s="111" t="str">
        <f>IF('Core indicators'!W33="", "", 'Core indicators'!W33)</f>
        <v/>
      </c>
      <c r="N33" s="112" t="str">
        <f>IF('Core indicators'!Y33="", "", 'Core indicators'!Y33)</f>
        <v/>
      </c>
      <c r="O33" s="112" t="str">
        <f>IF('Core indicators'!AA33="", "", 'Core indicators'!AA33)</f>
        <v/>
      </c>
      <c r="P33" s="112" t="str">
        <f>IF('Core indicators'!AB33="", "", 'Core indicators'!AB33)</f>
        <v/>
      </c>
      <c r="Q33" s="112" t="str">
        <f>IF('Core indicators'!AC33="", "", 'Core indicators'!AC33)</f>
        <v/>
      </c>
      <c r="R33" s="112" t="str">
        <f>IF('Core indicators'!AD33="", "", 'Core indicators'!AD33)</f>
        <v/>
      </c>
    </row>
    <row r="34" spans="1:18" ht="13.5" thickTop="1" x14ac:dyDescent="0.2">
      <c r="A34" s="13"/>
    </row>
    <row r="35" spans="1:18" x14ac:dyDescent="0.2">
      <c r="A35" s="13"/>
    </row>
    <row r="39" spans="1:18" x14ac:dyDescent="0.2">
      <c r="A39" s="70"/>
    </row>
    <row r="40" spans="1:18" x14ac:dyDescent="0.2">
      <c r="A40" s="113"/>
    </row>
  </sheetData>
  <dataConsolidate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1" ma:contentTypeDescription="" ma:contentTypeScope="" ma:versionID="312617a34f197ec23cf0899b2747cf63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3d4cef09d4c8b6946a1f5dd62d81f22b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KERGROACH Sandrine, CFE/EST</DisplayName>
        <AccountId>1006</AccountId>
        <AccountType/>
      </UserInfo>
      <UserInfo>
        <DisplayName>PISSAREVA Lora, CFE/EST</DisplayName>
        <AccountId>805</AccountId>
        <AccountType/>
      </UserInfo>
      <UserInfo>
        <DisplayName>KOREEN Miriam, CFE/EST</DisplayName>
        <AccountId>114</AccountId>
        <AccountType/>
      </UserInfo>
      <UserInfo>
        <DisplayName>CUSMANO Lucia, CFE/EST</DisplayName>
        <AccountId>115</AccountId>
        <AccountType/>
      </UserInfo>
      <UserInfo>
        <DisplayName>BIANCHINI Marco, CFE/EST</DisplayName>
        <AccountId>1168</AccountId>
        <AccountType/>
      </UserInfo>
      <UserInfo>
        <DisplayName>MARCHESE Marco, CFE/EST</DisplayName>
        <AccountId>108</AccountId>
        <AccountType/>
      </UserInfo>
      <UserInfo>
        <DisplayName>BOSCHMANS Kris, DEV/ETD/SPI</DisplayName>
        <AccountId>96</AccountId>
        <AccountType/>
      </UserInfo>
      <UserInfo>
        <DisplayName>CAMPBELL Alexandra, CFE/LESI</DisplayName>
        <AccountId>271</AccountId>
        <AccountType/>
      </UserInfo>
      <UserInfo>
        <DisplayName>BELEY Jules, CFE/SMEE</DisplayName>
        <AccountId>2171</AccountId>
        <AccountType/>
      </UserInfo>
      <UserInfo>
        <DisplayName>KAUFFMANN Celine, CFE/EST</DisplayName>
        <AccountId>544</AccountId>
        <AccountType/>
      </UserInfo>
      <UserInfo>
        <DisplayName>JIMÉNEZ SUÁREZ Maria Camila, CFE/EST</DisplayName>
        <AccountId>2750</AccountId>
        <AccountType/>
      </UserInfo>
      <UserInfo>
        <DisplayName>RAES Stephan, STI/SIP</DisplayName>
        <AccountId>1875</AccountId>
        <AccountType/>
      </UserInfo>
      <UserInfo>
        <DisplayName>PACCIANI Cosimo, CFE/EST</DisplayName>
        <AccountId>3026</AccountId>
        <AccountType/>
      </UserInfo>
      <UserInfo>
        <DisplayName>KUZMANOVIC Marija, CFE/EST</DisplayName>
        <AccountId>3059</AccountId>
        <AccountType/>
      </UserInfo>
      <UserInfo>
        <DisplayName>MONTOYA Sergio, CFE/EST</DisplayName>
        <AccountId>3198</AccountId>
        <AccountType/>
      </UserInfo>
      <UserInfo>
        <DisplayName>MORTIMER CHAROY Heather, CFE/EST</DisplayName>
        <AccountId>1016</AccountId>
        <AccountType/>
      </UserInfo>
      <UserInfo>
        <DisplayName>JABOT Wilfried, CFE/LESI</DisplayName>
        <AccountId>3286</AccountId>
        <AccountType/>
      </UserInfo>
      <UserInfo>
        <DisplayName>DUFOUR Antoine, CFE/EST</DisplayName>
        <AccountId>3412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Entrepreneurship</TermName>
          <TermId xmlns="http://schemas.microsoft.com/office/infopath/2007/PartnerControls">9ec057dd-d386-41af-8a63-67bc00157ff5</TermId>
        </TermInfo>
        <TermInfo xmlns="http://schemas.microsoft.com/office/infopath/2007/PartnerControls">
          <TermName xmlns="http://schemas.microsoft.com/office/infopath/2007/PartnerControls">Financial policy</TermName>
          <TermId xmlns="http://schemas.microsoft.com/office/infopath/2007/PartnerControls">f392f086-38c1-424e-99c9-6e5f4962780a</TermId>
        </TermInfo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d003e807-587a-47c9-88ad-d523694755ce</TermId>
        </TermInfo>
        <TermInfo xmlns="http://schemas.microsoft.com/office/infopath/2007/PartnerControls">
          <TermName xmlns="http://schemas.microsoft.com/office/infopath/2007/PartnerControls">Small and medium-sized enterprises</TermName>
          <TermId xmlns="http://schemas.microsoft.com/office/infopath/2007/PartnerControls">ead7378e-db4c-4004-912d-de9c53615f81</TermId>
        </TermInfo>
        <TermInfo xmlns="http://schemas.microsoft.com/office/infopath/2007/PartnerControls">
          <TermName xmlns="http://schemas.microsoft.com/office/infopath/2007/PartnerControls">SME's</TermName>
          <TermId xmlns="http://schemas.microsoft.com/office/infopath/2007/PartnerControls">998f3db0-3c45-4599-94ed-f8128054cec5</TermId>
        </TermInfo>
      </Terms>
    </eShareTopicTaxHTField0>
    <OECDProjectManager xmlns="bbc7a7a3-1361-4a32-9a19-e150eb4da2ba">
      <UserInfo>
        <DisplayName/>
        <AccountId>96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300</Value>
      <Value>229</Value>
      <Value>210</Value>
      <Value>225</Value>
      <Value>240</Value>
      <Value>221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/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/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OECDYear xmlns="54c4cd27-f286-408f-9ce0-33c1e0f3ab39" xsi:nil="true"/>
  </documentManagement>
</p:properties>
</file>

<file path=customXml/itemProps1.xml><?xml version="1.0" encoding="utf-8"?>
<ds:datastoreItem xmlns:ds="http://schemas.openxmlformats.org/officeDocument/2006/customXml" ds:itemID="{8B0B1CC5-543C-4612-AD4D-5A11074336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2353AD-4DCA-4CD4-97B9-0894D31CCEE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C129704-319A-4299-8803-7957A0E37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90A845-225F-45B9-AF20-626785726906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EEC62451-E59D-4A27-988A-3C8175F7448A}">
  <ds:schemaRefs>
    <ds:schemaRef ds:uri="http://schemas.microsoft.com/sharepoint/v4"/>
    <ds:schemaRef ds:uri="c9f238dd-bb73-4aef-a7a5-d644ad823e52"/>
    <ds:schemaRef ds:uri="http://purl.org/dc/terms/"/>
    <ds:schemaRef ds:uri="54c4cd27-f286-408f-9ce0-33c1e0f3ab3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c0e75541-f54f-401c-9a34-cb7fded40982"/>
    <ds:schemaRef ds:uri="http://purl.org/dc/dcmitype/"/>
    <ds:schemaRef ds:uri="http://schemas.microsoft.com/office/2006/documentManagement/types"/>
    <ds:schemaRef ds:uri="ca82dde9-3436-4d3d-bddd-d31447390034"/>
    <ds:schemaRef ds:uri="bbc7a7a3-1361-4a32-9a19-e150eb4da2b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Core indicators</vt:lpstr>
      <vt:lpstr>Sheet2</vt:lpstr>
      <vt:lpstr>Sources and Definitions</vt:lpstr>
      <vt:lpstr>Metadata</vt:lpstr>
      <vt:lpstr>ISO</vt:lpstr>
      <vt:lpstr>Currency</vt:lpstr>
      <vt:lpstr>Flag</vt:lpstr>
      <vt:lpstr>P</vt:lpstr>
      <vt:lpstr>PowerCode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BOSCHMANS Kris</dc:creator>
  <cp:lastModifiedBy>JIMÉNEZ SUÁREZ Maria Camila, CFE/EST</cp:lastModifiedBy>
  <dcterms:created xsi:type="dcterms:W3CDTF">2016-02-17T16:06:07Z</dcterms:created>
  <dcterms:modified xsi:type="dcterms:W3CDTF">2023-01-25T15:31:35Z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221;#Entrepreneurship|9ec057dd-d386-41af-8a63-67bc00157ff5;#300;#Financial policy|f392f086-38c1-424e-99c9-6e5f4962780a;#240;#Finance|d003e807-587a-47c9-88ad-d523694755ce;#225;#Small and medium-sized enterprises|ead7378e-db4c-4004-912d-de9c53615f81;#229;#SME's|998f3db0-3c45-4599-94ed-f8128054cec5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