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INCOME_DISTRIBUTION\Database\"/>
    </mc:Choice>
  </mc:AlternateContent>
  <bookViews>
    <workbookView xWindow="-20" yWindow="50" windowWidth="10250" windowHeight="7650"/>
  </bookViews>
  <sheets>
    <sheet name="Version 29 June 2022" sheetId="9" r:id="rId1"/>
  </sheets>
  <externalReferences>
    <externalReference r:id="rId2"/>
  </externalReferences>
  <definedNames>
    <definedName name="_xlnm._FilterDatabase" localSheetId="0" hidden="1">'Version 29 June 2022'!$A$7:$AF$68</definedName>
    <definedName name="DATABASE_2012INP" localSheetId="0">#REF!</definedName>
    <definedName name="DATABASE_2012INP">#REF!</definedName>
    <definedName name="_xlnm.Print_Area" localSheetId="0">'Version 29 June 2022'!$A$1:$BM$68</definedName>
    <definedName name="_xlnm.Print_Area">[1]SENDCMP!#REF!</definedName>
  </definedNames>
  <calcPr calcId="162913"/>
</workbook>
</file>

<file path=xl/calcChain.xml><?xml version="1.0" encoding="utf-8"?>
<calcChain xmlns="http://schemas.openxmlformats.org/spreadsheetml/2006/main">
  <c r="AH57" i="9" l="1"/>
  <c r="AH62" i="9" l="1"/>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7" i="9"/>
  <c r="AG16" i="9"/>
  <c r="AG15" i="9"/>
  <c r="AG14" i="9"/>
  <c r="AG13" i="9"/>
  <c r="AG11" i="9"/>
  <c r="AG10" i="9"/>
  <c r="AG9" i="9"/>
  <c r="AF45" i="9"/>
  <c r="AE45" i="9"/>
  <c r="AC45" i="9"/>
  <c r="AB45" i="9"/>
  <c r="AA45" i="9"/>
  <c r="Z45" i="9"/>
  <c r="Y45" i="9"/>
  <c r="X45" i="9"/>
  <c r="W45" i="9"/>
  <c r="U45" i="9"/>
  <c r="S45" i="9"/>
  <c r="R45" i="9"/>
  <c r="Q45" i="9"/>
  <c r="P45" i="9"/>
  <c r="O45" i="9"/>
  <c r="N45" i="9"/>
  <c r="M45" i="9"/>
  <c r="L45" i="9"/>
  <c r="J45" i="9"/>
  <c r="H45" i="9"/>
  <c r="G45" i="9"/>
  <c r="E45" i="9"/>
  <c r="C45" i="9"/>
  <c r="AG7" i="9"/>
  <c r="AG8" i="9" l="1"/>
  <c r="AG45" i="9" s="1"/>
</calcChain>
</file>

<file path=xl/sharedStrings.xml><?xml version="1.0" encoding="utf-8"?>
<sst xmlns="http://schemas.openxmlformats.org/spreadsheetml/2006/main" count="468" uniqueCount="179">
  <si>
    <t xml:space="preserve">Values refer to income earned in the year </t>
  </si>
  <si>
    <t>Gini coefficient</t>
  </si>
  <si>
    <t>S80/S20 income share ratio</t>
  </si>
  <si>
    <t>Income share in total income</t>
  </si>
  <si>
    <t>Poverty rate (relative threshold)</t>
  </si>
  <si>
    <t>Poverty rate (threshold "anchored" in 2005)</t>
  </si>
  <si>
    <t>Bottom
10%</t>
  </si>
  <si>
    <t>Bottom
20%</t>
  </si>
  <si>
    <t>Bottom
40%</t>
  </si>
  <si>
    <t>Top
40%</t>
  </si>
  <si>
    <t>Top
20%</t>
  </si>
  <si>
    <t>Top
10%</t>
  </si>
  <si>
    <t>Total</t>
  </si>
  <si>
    <t>By age group, latest available year</t>
  </si>
  <si>
    <t>Children (&lt; 18)</t>
  </si>
  <si>
    <t>Youth (18-25)</t>
  </si>
  <si>
    <t>Adult    (26-65)</t>
  </si>
  <si>
    <t>Elderly   (&gt; 65)</t>
  </si>
  <si>
    <t>Australia</t>
  </si>
  <si>
    <t>aus</t>
  </si>
  <si>
    <t>e</t>
  </si>
  <si>
    <t>..</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</si>
  <si>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</si>
  <si>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</si>
  <si>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</si>
  <si>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</si>
  <si>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</si>
  <si>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</si>
  <si>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</si>
  <si>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</si>
  <si>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</si>
  <si>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</si>
  <si>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</si>
  <si>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</si>
  <si>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</si>
  <si>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</si>
  <si>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</si>
  <si>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</si>
  <si>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</si>
  <si>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</si>
  <si>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</si>
  <si>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</si>
  <si>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</si>
  <si>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</si>
  <si>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</si>
  <si>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</si>
  <si>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</si>
  <si>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</si>
  <si>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</si>
  <si>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</si>
  <si>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</si>
  <si>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</si>
  <si>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</si>
  <si>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</si>
  <si>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</si>
  <si>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</si>
  <si>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</si>
  <si>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</si>
  <si>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Latvia</t>
  </si>
  <si>
    <t>lva</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</si>
  <si>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</si>
  <si>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</si>
  <si>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</si>
  <si>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</si>
  <si>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</si>
  <si>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</si>
  <si>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</si>
  <si>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</si>
  <si>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</si>
  <si>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</si>
  <si>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</si>
  <si>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</si>
  <si>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</si>
  <si>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</si>
  <si>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</si>
  <si>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</si>
  <si>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</si>
  <si>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</si>
  <si>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</si>
  <si>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</si>
  <si>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</si>
  <si>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</si>
  <si>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</si>
  <si>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</si>
  <si>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t>
  </si>
  <si>
    <t>United Kingdom</t>
  </si>
  <si>
    <t>gbr</t>
  </si>
  <si>
    <t>United States</t>
  </si>
  <si>
    <t>usa</t>
  </si>
  <si>
    <t>OECD</t>
  </si>
  <si>
    <t>China</t>
  </si>
  <si>
    <t>Costa Rica</t>
  </si>
  <si>
    <t>India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</si>
  <si>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</si>
  <si>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Updated countries and values are highlighted in light blue</t>
  </si>
  <si>
    <t>Russian Federation</t>
  </si>
  <si>
    <t xml:space="preserve">South Africa </t>
  </si>
  <si>
    <t>Lithuania</t>
  </si>
  <si>
    <t>ltu</t>
  </si>
  <si>
    <t>Source: OECD Income Distribution Database (IDD), http://stats.oecd.org/Index.aspx?DataSetCode=IDD</t>
  </si>
  <si>
    <t>Living in working households</t>
  </si>
  <si>
    <t>Coefficient de Gini</t>
  </si>
  <si>
    <t>Ratio interdéciles 
S80/S20</t>
  </si>
  <si>
    <t>Part du revenu total, par groupe de revenu</t>
  </si>
  <si>
    <t>10% les + pauvres</t>
  </si>
  <si>
    <t>20% les + pauvres</t>
  </si>
  <si>
    <t>40% les + pauvres</t>
  </si>
  <si>
    <t>40% les + riches</t>
  </si>
  <si>
    <t>20% les + riches</t>
  </si>
  <si>
    <t>10% les + riches</t>
  </si>
  <si>
    <t>Taux de pauvreté relative (seuil relatif)</t>
  </si>
  <si>
    <t>Par groupe d'âge, dernière année disponible</t>
  </si>
  <si>
    <t>Taux de pauvreté (seuil "ancré" en 2005)</t>
  </si>
  <si>
    <t>Notes : Les données relatives à la distribution des revenus portent sur la population totale et reposent sur le revenu disponible équivalent des ménages, c’est-à-dire le revenu disponible corrigé de la taille du ménage. Le coefficient de Gini varie entre 0 (distribution parfaitement égale des revenus où tous les individus possèdent le même revenu) et 1 (situation parfaitement inégale, où tous les revenus sont concentrés entre les mains d’une seule personne). Le ratio de la part de revenu S80/S20 exprime le rapport entre le revenu moyen des 20 % les plus riches et celui des 20 % les plus pauvres. Le seuil de pauvreté est fixé à 50% du revenu disponible équivalent médian dans chaque pays. La pauvreté monétaire exclut les paiements forfaitaires, qui sont fréquents dans les systèmes de retraite de certains pays (Australie, Suisse). Les travailleurs pauvres désignent les personnes vivant dans un ménage dirigé par une personne d’âge actif, dont au moins un membre du ménage travaille, et vivant avec un revenu inférieur au seuil de pauvreté.</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</si>
  <si>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</si>
  <si>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Les pays mis à jour dernièrement sont montrés en bleu clair</t>
  </si>
  <si>
    <t>Bulgaria</t>
  </si>
  <si>
    <t>Romania</t>
  </si>
  <si>
    <t xml:space="preserve">Data refer to the total population and are based on equivalised household disposable income, i.e. income after taxes and transfers adjusted for household size. The Gini coefficient takes values between 0 (where every person has the same income), and 1 (where all income goes to one person). The S80/S20 income share ratio refers to the ratio of average income of the top 20% to the average income of the bottom 20% of the income distribution. The poverty threshold is set at 50% of median disposable income in each country. The income-based poverty rates exclude lump-sum payments which are frequent in the retirement schemes of some countries (e.g. Australia, Switzerland). "Living in working households" are people with income below the poverty line, living in households with a working-age head and at least one worker.
</t>
  </si>
  <si>
    <t>For more information on OECD-IDD, http://oe.cd/idd</t>
  </si>
  <si>
    <t>Pour plus d'informations sur IDD de l'OCDE, http://oe.cd/idd-fr</t>
  </si>
  <si>
    <t>Source: Base de données de l'OCDE sur la distribution des revenus (IDD), http://stats.oecd.org/Index.aspx?DataSetCode=IDD&amp;Lang=fr</t>
  </si>
  <si>
    <t>Colombia</t>
  </si>
  <si>
    <t>Working poor</t>
  </si>
  <si>
    <t>Les valeurs correspondent à l'année des revenus (et non à l'année de l'enquête)</t>
  </si>
  <si>
    <t>Brazil</t>
  </si>
  <si>
    <r>
      <t>In the case of most countries, values for the three years are based on the same income definition (wave 7). In the case Australia, Denmark, France, Germany, Israel, Japan, Korea, Mexico, the Netherlands, New Zealand, Norway, Sweden and Turkey, the values shown (marked with "</t>
    </r>
    <r>
      <rPr>
        <i/>
        <sz val="10"/>
        <color theme="1"/>
        <rFont val="Arial"/>
        <family val="2"/>
      </rPr>
      <t>e"</t>
    </r>
    <r>
      <rPr>
        <sz val="10"/>
        <color theme="1"/>
        <rFont val="Arial"/>
        <family val="2"/>
      </rPr>
      <t>)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 Poverty rates are "anchored" in 2006 for Bulgaria, Chile, Hungary, Korea, Romania, Switzerland and Turkey; and 2007 for Austria and Spain.</t>
    </r>
  </si>
  <si>
    <t>This document is without prejudice to the status of or sovereignty over any territory, to the delimitation of international frontiers and boundaries and to the name of any territory, city or area - http://oe.cd/disclaimer .</t>
  </si>
  <si>
    <t>Ce document est sans préjudice du statut de tout territoire, de la souveraineté s'exerçant sur ce dernier, du tracé des frontières et limites internationales, et du nom de tout territoire, ville ou région - http://oe.cd/disclaimer .</t>
  </si>
  <si>
    <t>Key indicators on the distribution of household disposable income and poverty, 2007, 2018 and 2019 or most recent year</t>
  </si>
  <si>
    <t>Indicateurs clés de la distribution des revenus disponibles et de la pauvreté monétaire des ménages, 2007, 2018 et 2019 ou année la plus récente</t>
  </si>
  <si>
    <t>2019 or latest available year</t>
  </si>
  <si>
    <t>2019 ou + récent</t>
  </si>
  <si>
    <t>2019 ou + récent (%)</t>
  </si>
  <si>
    <t>2019 or latest available year (%)</t>
  </si>
  <si>
    <t>29 June 2022</t>
  </si>
  <si>
    <t>29 juin 2022</t>
  </si>
  <si>
    <t>Australie</t>
  </si>
  <si>
    <t>Autriche</t>
  </si>
  <si>
    <t>Belgique</t>
  </si>
  <si>
    <t>Chili</t>
  </si>
  <si>
    <t>Colombie</t>
  </si>
  <si>
    <t>République tchèque</t>
  </si>
  <si>
    <t>Danemark</t>
  </si>
  <si>
    <t>Estonie</t>
  </si>
  <si>
    <t>Finlande</t>
  </si>
  <si>
    <t>Allemagne</t>
  </si>
  <si>
    <t>Grèce</t>
  </si>
  <si>
    <t>Hongrie</t>
  </si>
  <si>
    <t>Islande</t>
  </si>
  <si>
    <t>Irlande</t>
  </si>
  <si>
    <t>Israël</t>
  </si>
  <si>
    <t>Italie</t>
  </si>
  <si>
    <t>Japon</t>
  </si>
  <si>
    <t>Corée</t>
  </si>
  <si>
    <t>Lettonie</t>
  </si>
  <si>
    <t>Lituanie</t>
  </si>
  <si>
    <t>Mexique</t>
  </si>
  <si>
    <t>Pays-Bas</t>
  </si>
  <si>
    <t>Nouvelle-Zélande</t>
  </si>
  <si>
    <t>Norvège</t>
  </si>
  <si>
    <t>Pologne</t>
  </si>
  <si>
    <t>République slovaque</t>
  </si>
  <si>
    <t>Slovénie</t>
  </si>
  <si>
    <t>Espagne</t>
  </si>
  <si>
    <t>Suède</t>
  </si>
  <si>
    <t>Suisse</t>
  </si>
  <si>
    <t>Türkiye</t>
  </si>
  <si>
    <t>Royaume-Uni</t>
  </si>
  <si>
    <t>États-Unis</t>
  </si>
  <si>
    <t>OCDE</t>
  </si>
  <si>
    <t>Brésil</t>
  </si>
  <si>
    <t>Bulgarie</t>
  </si>
  <si>
    <t>Chine</t>
  </si>
  <si>
    <t>Inde</t>
  </si>
  <si>
    <t>Roumanie</t>
  </si>
  <si>
    <t>Fédération de Russie</t>
  </si>
  <si>
    <t>Afrique du sud</t>
  </si>
  <si>
    <t>The latest available data refer to 2019 for all countries except Costa Rica (2021), Latvia, Korea, Mexico, New Zealand and Sweden (2020), Australia, Denmark, Finland, Germany, Ireland, Italy, Japan, Mexico, Poland and Türkiye (2018); Chile, Iceland, Russian Federation and South Africa (2017); Brazil (2016); China and India (2011).  
Data shown for "2018" refer 2018 for all countries except Costa Rica (2019), Denmark, Finland, Germany, Ireland, Italy, Poland and Türkiye (2017); Australia, Iceland and the Russian Federation (2016); Chile, Japan and South Africa (2015); Brazil (2013).  
Data shown for "2007" refer to 2007 for all countries except Chile (2009); Australia, France, Germany, Israel, Mexico, Norway, Sweden and the United States (2008); Brazil and Japan (2006); India (2004).  
2019 data for Latvia, the Netherlands and Slovak Republic are provisional, 2020 data for Latvia are provisional. For Romania, the value of goods produced for own consumption was excluded from the income definition due to methodological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</si>
</sst>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0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54">
    <font>
      <sz val="10"/>
      <color indexed="8"/>
      <name val="Arial"/>
      <family val="2"/>
    </font>
    <font>
      <sz val="10"/>
      <color theme="1"/>
      <name val="Arial"/>
      <family val="2"/>
    </font>
    <font>
      <sz val="10"/>
      <color theme="1"/>
      <name val="Arial"/>
      <family val="2"/>
    </font>
    <font>
      <sz val="10"/>
      <color theme="1"/>
      <name val="Arial"/>
      <family val="2"/>
    </font>
    <font>
      <b/>
      <sz val="10"/>
      <color theme="1"/>
      <name val="Arial"/>
      <family val="2"/>
    </font>
    <font>
      <sz val="8"/>
      <name val="Arial"/>
      <family val="2"/>
    </font>
    <font>
      <b/>
      <sz val="12"/>
      <color theme="1"/>
      <name val="Arial"/>
      <family val="2"/>
    </font>
    <font>
      <sz val="10"/>
      <color indexed="8"/>
      <name val="Arial"/>
      <family val="2"/>
    </font>
    <font>
      <sz val="8"/>
      <color theme="1"/>
      <name val="Arial"/>
      <family val="2"/>
    </font>
    <font>
      <i/>
      <sz val="12"/>
      <name val="Arial"/>
      <family val="2"/>
    </font>
    <font>
      <sz val="10"/>
      <color theme="1"/>
      <name val="Calibri"/>
      <family val="2"/>
      <scheme val="minor"/>
    </font>
    <font>
      <sz val="10"/>
      <name val="Arial"/>
      <family val="2"/>
    </font>
    <font>
      <sz val="11"/>
      <name val="Calibri"/>
      <family val="2"/>
    </font>
    <font>
      <i/>
      <sz val="10"/>
      <color theme="1"/>
      <name val="Arial"/>
      <family val="2"/>
    </font>
    <font>
      <u/>
      <sz val="10"/>
      <color theme="10"/>
      <name val="Arial"/>
      <family val="2"/>
    </font>
    <font>
      <u/>
      <sz val="10"/>
      <color theme="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10"/>
      <color indexed="8"/>
      <name val="Arial"/>
      <family val="2"/>
    </font>
    <font>
      <sz val="8"/>
      <color theme="1"/>
      <name val="Calibri"/>
      <family val="2"/>
      <scheme val="minor"/>
    </font>
    <font>
      <i/>
      <sz val="11"/>
      <name val="Arial"/>
      <family val="2"/>
    </font>
    <font>
      <sz val="10"/>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solid">
        <fgColor rgb="FFB7DEE8"/>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theme="3" tint="0.39994506668294322"/>
      </top>
      <bottom/>
      <diagonal/>
    </border>
    <border>
      <left/>
      <right/>
      <top style="medium">
        <color theme="3" tint="0.39994506668294322"/>
      </top>
      <bottom/>
      <diagonal/>
    </border>
    <border>
      <left style="thin">
        <color indexed="64"/>
      </left>
      <right/>
      <top style="medium">
        <color theme="3" tint="0.39994506668294322"/>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6">
    <xf numFmtId="0" fontId="0" fillId="0" borderId="0"/>
    <xf numFmtId="0" fontId="5" fillId="0" borderId="0"/>
    <xf numFmtId="0" fontId="14"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1" fillId="0" borderId="0" applyNumberFormat="0" applyFill="0" applyBorder="0" applyAlignment="0" applyProtection="0"/>
    <xf numFmtId="0" fontId="19" fillId="3" borderId="0" applyNumberFormat="0" applyBorder="0" applyAlignment="0" applyProtection="0"/>
    <xf numFmtId="166" fontId="20" fillId="0" borderId="0">
      <alignment vertical="top"/>
    </xf>
    <xf numFmtId="0" fontId="21" fillId="6" borderId="4" applyNumberFormat="0" applyAlignment="0" applyProtection="0"/>
    <xf numFmtId="0" fontId="22" fillId="7" borderId="7" applyNumberFormat="0" applyAlignment="0" applyProtection="0"/>
    <xf numFmtId="43" fontId="17" fillId="0" borderId="0" applyFont="0" applyFill="0" applyBorder="0" applyAlignment="0" applyProtection="0"/>
    <xf numFmtId="43" fontId="3" fillId="0" borderId="0" applyFont="0" applyFill="0" applyBorder="0" applyAlignment="0" applyProtection="0"/>
    <xf numFmtId="3" fontId="23" fillId="0" borderId="0" applyFill="0" applyBorder="0">
      <alignment horizontal="right" vertical="top"/>
    </xf>
    <xf numFmtId="167" fontId="24" fillId="0" borderId="0">
      <alignment horizontal="right" vertical="top"/>
    </xf>
    <xf numFmtId="168" fontId="23" fillId="0" borderId="0" applyFill="0" applyBorder="0">
      <alignment horizontal="right" vertical="top"/>
    </xf>
    <xf numFmtId="3" fontId="23" fillId="0" borderId="0" applyFill="0" applyBorder="0">
      <alignment horizontal="right" vertical="top"/>
    </xf>
    <xf numFmtId="167" fontId="20" fillId="0" borderId="0" applyFont="0" applyFill="0" applyBorder="0">
      <alignment horizontal="right" vertical="top"/>
    </xf>
    <xf numFmtId="169" fontId="23" fillId="0" borderId="0" applyFont="0" applyFill="0" applyBorder="0" applyAlignment="0" applyProtection="0">
      <alignment horizontal="right" vertical="top"/>
    </xf>
    <xf numFmtId="168" fontId="23" fillId="0" borderId="0">
      <alignment horizontal="right" vertical="top"/>
    </xf>
    <xf numFmtId="0" fontId="25" fillId="0" borderId="0">
      <protection locked="0"/>
    </xf>
    <xf numFmtId="0" fontId="25" fillId="0" borderId="0">
      <protection locked="0"/>
    </xf>
    <xf numFmtId="0" fontId="25" fillId="0" borderId="0">
      <protection locked="0"/>
    </xf>
    <xf numFmtId="170" fontId="26" fillId="0" borderId="0" applyFont="0" applyFill="0" applyBorder="0" applyAlignment="0" applyProtection="0"/>
    <xf numFmtId="0" fontId="27" fillId="0" borderId="0" applyNumberFormat="0" applyFill="0" applyBorder="0" applyAlignment="0" applyProtection="0"/>
    <xf numFmtId="0" fontId="25" fillId="0" borderId="0">
      <protection locked="0"/>
    </xf>
    <xf numFmtId="0" fontId="28" fillId="2" borderId="0" applyNumberFormat="0" applyBorder="0" applyAlignment="0" applyProtection="0"/>
    <xf numFmtId="38" fontId="5" fillId="34" borderId="0" applyNumberFormat="0" applyBorder="0" applyAlignment="0" applyProtection="0"/>
    <xf numFmtId="0" fontId="29" fillId="0" borderId="26" applyNumberFormat="0" applyAlignment="0" applyProtection="0">
      <alignment horizontal="left" vertical="center"/>
    </xf>
    <xf numFmtId="0" fontId="29" fillId="0" borderId="19">
      <alignment horizontal="left" vertical="center"/>
    </xf>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10" fontId="5" fillId="35" borderId="27" applyNumberFormat="0" applyBorder="0" applyAlignment="0" applyProtection="0"/>
    <xf numFmtId="0" fontId="34" fillId="5" borderId="4" applyNumberFormat="0" applyAlignment="0" applyProtection="0"/>
    <xf numFmtId="0" fontId="34" fillId="5" borderId="4" applyNumberFormat="0" applyAlignment="0" applyProtection="0"/>
    <xf numFmtId="0" fontId="35" fillId="0" borderId="6" applyNumberFormat="0" applyFill="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0" fontId="36" fillId="4" borderId="0" applyNumberFormat="0" applyBorder="0" applyAlignment="0" applyProtection="0"/>
    <xf numFmtId="175" fontId="37" fillId="0" borderId="0"/>
    <xf numFmtId="0" fontId="38" fillId="0" borderId="0"/>
    <xf numFmtId="0" fontId="38" fillId="0" borderId="0"/>
    <xf numFmtId="0" fontId="38" fillId="0" borderId="0"/>
    <xf numFmtId="0" fontId="5" fillId="0" borderId="0"/>
    <xf numFmtId="0" fontId="11" fillId="0" borderId="0"/>
    <xf numFmtId="0" fontId="39" fillId="0" borderId="0"/>
    <xf numFmtId="0" fontId="3" fillId="0" borderId="0"/>
    <xf numFmtId="0" fontId="3" fillId="0" borderId="0"/>
    <xf numFmtId="0" fontId="17" fillId="0" borderId="0"/>
    <xf numFmtId="0" fontId="17" fillId="0" borderId="0"/>
    <xf numFmtId="0" fontId="17" fillId="0" borderId="0"/>
    <xf numFmtId="0" fontId="7" fillId="0" borderId="0"/>
    <xf numFmtId="0" fontId="7" fillId="0" borderId="0"/>
    <xf numFmtId="0" fontId="7" fillId="0" borderId="0"/>
    <xf numFmtId="0" fontId="5" fillId="0" borderId="0"/>
    <xf numFmtId="0" fontId="11"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12" fillId="0" borderId="0"/>
    <xf numFmtId="0" fontId="7" fillId="0" borderId="0"/>
    <xf numFmtId="0" fontId="11" fillId="0" borderId="0"/>
    <xf numFmtId="0" fontId="40" fillId="0" borderId="0"/>
    <xf numFmtId="0" fontId="7" fillId="0" borderId="0"/>
    <xf numFmtId="0" fontId="41" fillId="0" borderId="0"/>
    <xf numFmtId="1" fontId="24" fillId="0" borderId="0">
      <alignment vertical="top"/>
    </xf>
    <xf numFmtId="0" fontId="7" fillId="0" borderId="0"/>
    <xf numFmtId="0" fontId="11" fillId="0" borderId="0"/>
    <xf numFmtId="0" fontId="5" fillId="0" borderId="0"/>
    <xf numFmtId="0" fontId="38" fillId="0" borderId="0"/>
    <xf numFmtId="0" fontId="38" fillId="0" borderId="0"/>
    <xf numFmtId="0" fontId="11" fillId="0" borderId="0"/>
    <xf numFmtId="1" fontId="20" fillId="0" borderId="0">
      <alignment vertical="top" wrapText="1"/>
    </xf>
    <xf numFmtId="1" fontId="42" fillId="0" borderId="0" applyFill="0" applyBorder="0" applyProtection="0"/>
    <xf numFmtId="1" fontId="43" fillId="0" borderId="0" applyFont="0" applyFill="0" applyBorder="0" applyProtection="0">
      <alignment vertical="center"/>
    </xf>
    <xf numFmtId="1" fontId="24" fillId="0" borderId="0">
      <alignment horizontal="right" vertical="top"/>
    </xf>
    <xf numFmtId="166" fontId="24" fillId="0" borderId="0">
      <alignment horizontal="right" vertical="top"/>
    </xf>
    <xf numFmtId="0" fontId="11" fillId="0" borderId="0"/>
    <xf numFmtId="0" fontId="44" fillId="0" borderId="0"/>
    <xf numFmtId="1" fontId="23" fillId="0" borderId="0" applyNumberFormat="0" applyFill="0" applyBorder="0">
      <alignment vertical="top"/>
    </xf>
    <xf numFmtId="0" fontId="17" fillId="8" borderId="8" applyNumberFormat="0" applyFont="0" applyAlignment="0" applyProtection="0"/>
    <xf numFmtId="0" fontId="45" fillId="6" borderId="5"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46" fillId="0" borderId="0" applyNumberFormat="0" applyBorder="0" applyAlignment="0"/>
    <xf numFmtId="166" fontId="46" fillId="0" borderId="0" applyNumberFormat="0" applyBorder="0" applyAlignment="0"/>
    <xf numFmtId="49" fontId="23" fillId="0" borderId="0" applyFill="0" applyBorder="0" applyAlignment="0" applyProtection="0">
      <alignment vertical="top"/>
    </xf>
    <xf numFmtId="0" fontId="47" fillId="0" borderId="9" applyNumberFormat="0" applyFill="0" applyAlignment="0" applyProtection="0"/>
    <xf numFmtId="0" fontId="48" fillId="0" borderId="0" applyNumberFormat="0" applyFill="0" applyBorder="0" applyAlignment="0" applyProtection="0"/>
    <xf numFmtId="1" fontId="49" fillId="0" borderId="0">
      <alignment vertical="top" wrapText="1"/>
    </xf>
    <xf numFmtId="0" fontId="11" fillId="0" borderId="0"/>
  </cellStyleXfs>
  <cellXfs count="160">
    <xf numFmtId="0" fontId="0" fillId="0" borderId="0" xfId="0"/>
    <xf numFmtId="0" fontId="8" fillId="0" borderId="0" xfId="1" applyFont="1" applyFill="1"/>
    <xf numFmtId="0" fontId="8" fillId="0" borderId="0" xfId="1" applyFont="1"/>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65" fontId="11" fillId="0" borderId="21" xfId="1" applyNumberFormat="1" applyFont="1" applyFill="1" applyBorder="1" applyAlignment="1">
      <alignment horizontal="center"/>
    </xf>
    <xf numFmtId="165" fontId="11" fillId="0" borderId="22" xfId="1" applyNumberFormat="1" applyFont="1" applyFill="1" applyBorder="1" applyAlignment="1">
      <alignment horizontal="center"/>
    </xf>
    <xf numFmtId="165" fontId="11" fillId="0" borderId="14" xfId="1" applyNumberFormat="1" applyFont="1" applyFill="1" applyBorder="1" applyAlignment="1">
      <alignment horizontal="center"/>
    </xf>
    <xf numFmtId="165" fontId="11" fillId="0" borderId="0" xfId="1" applyNumberFormat="1" applyFont="1" applyFill="1" applyBorder="1" applyAlignment="1">
      <alignment horizontal="center"/>
    </xf>
    <xf numFmtId="165" fontId="11" fillId="0" borderId="13" xfId="1" applyNumberFormat="1" applyFont="1" applyFill="1" applyBorder="1" applyAlignment="1">
      <alignment horizontal="center"/>
    </xf>
    <xf numFmtId="0" fontId="8" fillId="0" borderId="0" xfId="1" applyFont="1" applyFill="1" applyBorder="1"/>
    <xf numFmtId="165" fontId="11" fillId="0" borderId="15" xfId="1" applyNumberFormat="1" applyFont="1" applyFill="1" applyBorder="1" applyAlignment="1">
      <alignment horizontal="center"/>
    </xf>
    <xf numFmtId="0" fontId="15" fillId="0" borderId="0" xfId="2" applyFont="1"/>
    <xf numFmtId="0" fontId="16" fillId="0" borderId="22" xfId="1" applyFont="1" applyBorder="1" applyAlignment="1">
      <alignment vertical="top" wrapText="1"/>
    </xf>
    <xf numFmtId="0" fontId="16" fillId="0" borderId="0" xfId="1" applyFont="1" applyBorder="1" applyAlignment="1">
      <alignment vertical="top" wrapText="1"/>
    </xf>
    <xf numFmtId="0" fontId="11" fillId="0" borderId="0" xfId="1" applyFont="1" applyFill="1" applyBorder="1"/>
    <xf numFmtId="0" fontId="51" fillId="0" borderId="34" xfId="0" applyFont="1" applyFill="1" applyBorder="1" applyAlignment="1">
      <alignment horizontal="center" wrapText="1"/>
    </xf>
    <xf numFmtId="0" fontId="51" fillId="0" borderId="26" xfId="0" applyFont="1" applyFill="1" applyBorder="1" applyAlignment="1">
      <alignment horizontal="center" wrapText="1"/>
    </xf>
    <xf numFmtId="0" fontId="51" fillId="0" borderId="35" xfId="0" applyFont="1" applyFill="1" applyBorder="1" applyAlignment="1">
      <alignment horizontal="center" wrapText="1"/>
    </xf>
    <xf numFmtId="165" fontId="11" fillId="0" borderId="23" xfId="1" applyNumberFormat="1" applyFont="1" applyFill="1" applyBorder="1" applyAlignment="1">
      <alignment horizontal="center"/>
    </xf>
    <xf numFmtId="164" fontId="11" fillId="0" borderId="21" xfId="1" applyNumberFormat="1" applyFont="1" applyFill="1" applyBorder="1" applyAlignment="1">
      <alignment horizontal="center"/>
    </xf>
    <xf numFmtId="164" fontId="11" fillId="0" borderId="14" xfId="1" applyNumberFormat="1" applyFont="1" applyFill="1" applyBorder="1" applyAlignment="1">
      <alignment horizontal="center"/>
    </xf>
    <xf numFmtId="164" fontId="11" fillId="0" borderId="15" xfId="1" applyNumberFormat="1" applyFont="1" applyFill="1" applyBorder="1" applyAlignment="1">
      <alignment horizontal="center"/>
    </xf>
    <xf numFmtId="165" fontId="11" fillId="0" borderId="0" xfId="1" applyNumberFormat="1" applyFont="1" applyFill="1" applyBorder="1" applyAlignment="1">
      <alignment horizontal="left"/>
    </xf>
    <xf numFmtId="165" fontId="11" fillId="0" borderId="22" xfId="1" applyNumberFormat="1" applyFont="1" applyFill="1" applyBorder="1" applyAlignment="1">
      <alignment horizontal="left"/>
    </xf>
    <xf numFmtId="164" fontId="11" fillId="0" borderId="0" xfId="1" applyNumberFormat="1" applyFont="1" applyFill="1" applyBorder="1" applyAlignment="1">
      <alignment horizontal="left"/>
    </xf>
    <xf numFmtId="165" fontId="11" fillId="0" borderId="16" xfId="1" applyNumberFormat="1" applyFont="1" applyFill="1" applyBorder="1" applyAlignment="1">
      <alignment horizontal="left"/>
    </xf>
    <xf numFmtId="164" fontId="11" fillId="0" borderId="22" xfId="1" applyNumberFormat="1" applyFont="1" applyFill="1" applyBorder="1" applyAlignment="1">
      <alignment horizontal="left"/>
    </xf>
    <xf numFmtId="164" fontId="11" fillId="0" borderId="16" xfId="1" applyNumberFormat="1" applyFont="1" applyFill="1" applyBorder="1" applyAlignment="1">
      <alignment horizontal="left"/>
    </xf>
    <xf numFmtId="164" fontId="11" fillId="0" borderId="19" xfId="1" applyNumberFormat="1" applyFont="1" applyFill="1" applyBorder="1" applyAlignment="1">
      <alignment horizontal="left"/>
    </xf>
    <xf numFmtId="165" fontId="0" fillId="0" borderId="21" xfId="0" applyNumberFormat="1" applyFont="1" applyFill="1" applyBorder="1" applyAlignment="1">
      <alignment horizontal="center" vertical="center"/>
    </xf>
    <xf numFmtId="165" fontId="0" fillId="0" borderId="22" xfId="0" applyNumberFormat="1" applyFont="1" applyFill="1" applyBorder="1" applyAlignment="1">
      <alignment horizontal="center" vertical="center"/>
    </xf>
    <xf numFmtId="165" fontId="0" fillId="0" borderId="23" xfId="0" applyNumberFormat="1" applyFont="1" applyFill="1" applyBorder="1" applyAlignment="1">
      <alignment horizontal="center" vertical="center"/>
    </xf>
    <xf numFmtId="165" fontId="0" fillId="0" borderId="14"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2" fontId="11" fillId="0" borderId="19" xfId="1" applyNumberFormat="1" applyFont="1" applyFill="1" applyBorder="1" applyAlignment="1">
      <alignment horizontal="left"/>
    </xf>
    <xf numFmtId="0" fontId="9" fillId="0" borderId="0" xfId="1" applyFont="1" applyFill="1" applyBorder="1" applyAlignment="1"/>
    <xf numFmtId="0" fontId="52" fillId="0" borderId="0" xfId="1" applyFont="1" applyFill="1" applyBorder="1" applyAlignment="1"/>
    <xf numFmtId="0" fontId="11" fillId="36" borderId="0" xfId="1" applyFont="1" applyFill="1" applyBorder="1"/>
    <xf numFmtId="0" fontId="14" fillId="0" borderId="0" xfId="2" applyAlignment="1"/>
    <xf numFmtId="0" fontId="2" fillId="0" borderId="0" xfId="0" applyFont="1"/>
    <xf numFmtId="49" fontId="2" fillId="0" borderId="10" xfId="1" applyNumberFormat="1" applyFont="1" applyFill="1" applyBorder="1"/>
    <xf numFmtId="0" fontId="2" fillId="0" borderId="11" xfId="1" applyFont="1" applyBorder="1"/>
    <xf numFmtId="0" fontId="2" fillId="0" borderId="0" xfId="1" applyFont="1" applyBorder="1"/>
    <xf numFmtId="0" fontId="2" fillId="0" borderId="1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wrapText="1"/>
    </xf>
    <xf numFmtId="0" fontId="2" fillId="0" borderId="14" xfId="1" applyFont="1" applyFill="1" applyBorder="1" applyAlignment="1">
      <alignment horizontal="right" vertical="center"/>
    </xf>
    <xf numFmtId="0" fontId="2" fillId="0" borderId="16" xfId="1" applyFont="1" applyFill="1" applyBorder="1" applyAlignment="1">
      <alignment horizontal="center" vertical="center" wrapText="1"/>
    </xf>
    <xf numFmtId="0" fontId="2" fillId="0" borderId="0" xfId="1" applyFont="1" applyFill="1" applyBorder="1" applyAlignment="1">
      <alignment horizontal="right" vertical="center"/>
    </xf>
    <xf numFmtId="0" fontId="2" fillId="0" borderId="19" xfId="1" applyFont="1" applyFill="1" applyBorder="1" applyAlignment="1">
      <alignment horizontal="center" vertical="center" wrapText="1"/>
    </xf>
    <xf numFmtId="0" fontId="2" fillId="0" borderId="17" xfId="1" applyFont="1" applyBorder="1" applyAlignment="1">
      <alignment horizontal="center" vertical="center" wrapText="1"/>
    </xf>
    <xf numFmtId="0" fontId="2" fillId="0" borderId="0" xfId="1" applyFont="1" applyFill="1" applyBorder="1"/>
    <xf numFmtId="164" fontId="2" fillId="0" borderId="22" xfId="1" applyNumberFormat="1" applyFont="1" applyFill="1" applyBorder="1" applyAlignment="1">
      <alignment horizontal="center"/>
    </xf>
    <xf numFmtId="164" fontId="2" fillId="0" borderId="23" xfId="1" applyNumberFormat="1" applyFont="1" applyFill="1" applyBorder="1" applyAlignment="1">
      <alignment horizontal="center"/>
    </xf>
    <xf numFmtId="165" fontId="2" fillId="0" borderId="0" xfId="1" applyNumberFormat="1" applyFont="1" applyFill="1" applyBorder="1" applyAlignment="1">
      <alignment horizontal="center"/>
    </xf>
    <xf numFmtId="165" fontId="2" fillId="0" borderId="22" xfId="1" applyNumberFormat="1" applyFont="1" applyFill="1" applyBorder="1" applyAlignment="1">
      <alignment horizontal="center"/>
    </xf>
    <xf numFmtId="165" fontId="2" fillId="0" borderId="23" xfId="1" applyNumberFormat="1" applyFont="1" applyFill="1" applyBorder="1" applyAlignment="1">
      <alignment horizontal="center"/>
    </xf>
    <xf numFmtId="165" fontId="2" fillId="0" borderId="22" xfId="1" applyNumberFormat="1" applyFont="1" applyFill="1" applyBorder="1" applyAlignment="1">
      <alignment horizontal="left"/>
    </xf>
    <xf numFmtId="165" fontId="53" fillId="37" borderId="0" xfId="1" applyNumberFormat="1" applyFont="1" applyFill="1" applyAlignment="1">
      <alignment horizontal="center"/>
    </xf>
    <xf numFmtId="164" fontId="2" fillId="0" borderId="14" xfId="1" applyNumberFormat="1" applyFont="1" applyFill="1" applyBorder="1" applyAlignment="1">
      <alignment horizontal="center"/>
    </xf>
    <xf numFmtId="164" fontId="2" fillId="0" borderId="0" xfId="1" applyNumberFormat="1" applyFont="1" applyFill="1" applyBorder="1" applyAlignment="1">
      <alignment horizontal="left" vertical="center"/>
    </xf>
    <xf numFmtId="164" fontId="2" fillId="0" borderId="0" xfId="1" applyNumberFormat="1" applyFont="1" applyFill="1" applyBorder="1" applyAlignment="1">
      <alignment horizontal="center"/>
    </xf>
    <xf numFmtId="165" fontId="2" fillId="0" borderId="14" xfId="1" applyNumberFormat="1" applyFont="1" applyFill="1" applyBorder="1" applyAlignment="1">
      <alignment horizontal="center"/>
    </xf>
    <xf numFmtId="165" fontId="2" fillId="0" borderId="0" xfId="1" applyNumberFormat="1" applyFont="1" applyFill="1" applyBorder="1" applyAlignment="1">
      <alignment horizontal="left"/>
    </xf>
    <xf numFmtId="164" fontId="2" fillId="0" borderId="25" xfId="1" applyNumberFormat="1" applyFont="1" applyFill="1" applyBorder="1" applyAlignment="1">
      <alignment horizontal="left" vertical="center"/>
    </xf>
    <xf numFmtId="164" fontId="2" fillId="0" borderId="0" xfId="1" applyNumberFormat="1" applyFont="1" applyFill="1" applyBorder="1" applyAlignment="1">
      <alignment horizontal="left"/>
    </xf>
    <xf numFmtId="164" fontId="2" fillId="0" borderId="13" xfId="1" applyNumberFormat="1" applyFont="1" applyFill="1" applyBorder="1" applyAlignment="1">
      <alignment horizontal="center"/>
    </xf>
    <xf numFmtId="165" fontId="2" fillId="0" borderId="13" xfId="1" applyNumberFormat="1" applyFont="1" applyFill="1" applyBorder="1" applyAlignment="1">
      <alignment horizontal="center"/>
    </xf>
    <xf numFmtId="164" fontId="2" fillId="36" borderId="0" xfId="1" applyNumberFormat="1" applyFont="1" applyFill="1" applyBorder="1" applyAlignment="1">
      <alignment horizontal="center"/>
    </xf>
    <xf numFmtId="165" fontId="2" fillId="36" borderId="0" xfId="1" applyNumberFormat="1" applyFont="1" applyFill="1" applyBorder="1" applyAlignment="1">
      <alignment horizontal="center"/>
    </xf>
    <xf numFmtId="165" fontId="2" fillId="36" borderId="14" xfId="1" applyNumberFormat="1" applyFont="1" applyFill="1" applyBorder="1" applyAlignment="1">
      <alignment horizontal="center"/>
    </xf>
    <xf numFmtId="165" fontId="2" fillId="0" borderId="14" xfId="1" applyNumberFormat="1" applyFont="1" applyFill="1" applyBorder="1" applyAlignment="1">
      <alignment horizontal="center" vertical="top"/>
    </xf>
    <xf numFmtId="165" fontId="2" fillId="0" borderId="0" xfId="1" applyNumberFormat="1" applyFont="1" applyFill="1" applyBorder="1" applyAlignment="1">
      <alignment horizontal="left" vertical="top"/>
    </xf>
    <xf numFmtId="165" fontId="2" fillId="0" borderId="0" xfId="1" applyNumberFormat="1" applyFont="1" applyFill="1" applyBorder="1" applyAlignment="1">
      <alignment horizontal="center" vertical="top"/>
    </xf>
    <xf numFmtId="164" fontId="2" fillId="0" borderId="14" xfId="1" applyNumberFormat="1" applyFont="1" applyFill="1" applyBorder="1" applyAlignment="1">
      <alignment horizontal="center" vertical="center"/>
    </xf>
    <xf numFmtId="165" fontId="2" fillId="0" borderId="0" xfId="1" applyNumberFormat="1" applyFont="1" applyFill="1" applyAlignment="1">
      <alignment horizontal="left"/>
    </xf>
    <xf numFmtId="0" fontId="2" fillId="36" borderId="0" xfId="1" applyFont="1" applyFill="1" applyBorder="1"/>
    <xf numFmtId="164" fontId="11" fillId="36" borderId="0" xfId="1" applyNumberFormat="1" applyFont="1" applyFill="1" applyBorder="1" applyAlignment="1">
      <alignment horizontal="left"/>
    </xf>
    <xf numFmtId="165" fontId="11" fillId="36" borderId="0" xfId="1" applyNumberFormat="1" applyFont="1" applyFill="1" applyBorder="1" applyAlignment="1">
      <alignment horizontal="left"/>
    </xf>
    <xf numFmtId="165" fontId="11" fillId="36" borderId="0" xfId="1" applyNumberFormat="1" applyFont="1" applyFill="1" applyBorder="1" applyAlignment="1">
      <alignment horizontal="center"/>
    </xf>
    <xf numFmtId="0" fontId="2" fillId="0" borderId="16" xfId="1" applyFont="1" applyFill="1" applyBorder="1"/>
    <xf numFmtId="165" fontId="2" fillId="0" borderId="15" xfId="1" applyNumberFormat="1" applyFont="1" applyFill="1" applyBorder="1" applyAlignment="1">
      <alignment horizontal="center"/>
    </xf>
    <xf numFmtId="165" fontId="2" fillId="0" borderId="16" xfId="1" applyNumberFormat="1" applyFont="1" applyFill="1" applyBorder="1" applyAlignment="1">
      <alignment horizontal="left"/>
    </xf>
    <xf numFmtId="0" fontId="2" fillId="0" borderId="19" xfId="1" applyFont="1" applyFill="1" applyBorder="1"/>
    <xf numFmtId="164" fontId="2" fillId="0" borderId="18" xfId="1" applyNumberFormat="1" applyFont="1" applyFill="1" applyBorder="1" applyAlignment="1">
      <alignment horizontal="center"/>
    </xf>
    <xf numFmtId="164" fontId="2" fillId="0" borderId="19" xfId="1" applyNumberFormat="1" applyFont="1" applyFill="1" applyBorder="1" applyAlignment="1">
      <alignment horizontal="center"/>
    </xf>
    <xf numFmtId="164" fontId="2" fillId="0" borderId="20" xfId="1" applyNumberFormat="1" applyFont="1" applyFill="1" applyBorder="1" applyAlignment="1">
      <alignment horizontal="center"/>
    </xf>
    <xf numFmtId="165" fontId="2" fillId="0" borderId="18" xfId="1" applyNumberFormat="1" applyFont="1" applyFill="1" applyBorder="1" applyAlignment="1">
      <alignment horizontal="center"/>
    </xf>
    <xf numFmtId="165" fontId="2" fillId="0" borderId="19" xfId="1" applyNumberFormat="1" applyFont="1" applyFill="1" applyBorder="1" applyAlignment="1">
      <alignment horizontal="center"/>
    </xf>
    <xf numFmtId="165" fontId="2" fillId="0" borderId="20" xfId="1" applyNumberFormat="1" applyFont="1" applyFill="1" applyBorder="1" applyAlignment="1">
      <alignment horizontal="center"/>
    </xf>
    <xf numFmtId="2" fontId="53" fillId="37" borderId="0" xfId="1" applyNumberFormat="1" applyFont="1" applyFill="1" applyAlignment="1">
      <alignment horizontal="center"/>
    </xf>
    <xf numFmtId="165" fontId="2" fillId="0" borderId="14"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13" xfId="1" applyNumberFormat="1" applyFont="1" applyFill="1" applyBorder="1" applyAlignment="1">
      <alignment horizontal="center" vertical="center"/>
    </xf>
    <xf numFmtId="0" fontId="2" fillId="0" borderId="0" xfId="1" applyFont="1" applyFill="1" applyAlignment="1">
      <alignment horizontal="center"/>
    </xf>
    <xf numFmtId="164" fontId="2" fillId="0" borderId="15" xfId="1" applyNumberFormat="1" applyFont="1" applyFill="1" applyBorder="1" applyAlignment="1">
      <alignment horizontal="center"/>
    </xf>
    <xf numFmtId="165" fontId="2" fillId="0" borderId="15" xfId="1" applyNumberFormat="1" applyFont="1" applyFill="1" applyBorder="1" applyAlignment="1">
      <alignment horizontal="center" vertical="top"/>
    </xf>
    <xf numFmtId="165" fontId="2" fillId="0" borderId="16" xfId="1" applyNumberFormat="1" applyFont="1" applyFill="1" applyBorder="1" applyAlignment="1">
      <alignment horizontal="left" vertical="top"/>
    </xf>
    <xf numFmtId="0" fontId="2" fillId="0" borderId="0" xfId="1" applyFont="1"/>
    <xf numFmtId="0" fontId="2" fillId="0" borderId="0" xfId="1" applyFont="1" applyBorder="1" applyAlignment="1"/>
    <xf numFmtId="0" fontId="2" fillId="0" borderId="0" xfId="1" applyFont="1" applyFill="1" applyBorder="1" applyAlignment="1">
      <alignment horizontal="left" vertical="top" wrapText="1"/>
    </xf>
    <xf numFmtId="0" fontId="14" fillId="0" borderId="0" xfId="2" applyAlignment="1"/>
    <xf numFmtId="0" fontId="14" fillId="0" borderId="0" xfId="2" applyAlignment="1">
      <alignment horizontal="right"/>
    </xf>
    <xf numFmtId="0" fontId="2" fillId="0" borderId="16" xfId="1" applyFont="1" applyBorder="1" applyAlignment="1">
      <alignment horizontal="left" wrapText="1"/>
    </xf>
    <xf numFmtId="0" fontId="2" fillId="0" borderId="16" xfId="1" applyFont="1" applyBorder="1" applyAlignment="1">
      <alignment horizontal="left" vertical="top" wrapText="1"/>
    </xf>
    <xf numFmtId="0" fontId="2" fillId="0" borderId="16" xfId="80"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22" xfId="1" applyFont="1" applyFill="1" applyBorder="1" applyAlignment="1">
      <alignment horizontal="left" vertical="top" wrapText="1"/>
    </xf>
    <xf numFmtId="0" fontId="16" fillId="0" borderId="22" xfId="1" applyFont="1" applyFill="1" applyBorder="1" applyAlignment="1">
      <alignment horizontal="left" vertical="top" wrapText="1"/>
    </xf>
    <xf numFmtId="0" fontId="16" fillId="0" borderId="0" xfId="1" applyFont="1" applyFill="1" applyBorder="1" applyAlignment="1">
      <alignment horizontal="left" vertical="top" wrapText="1"/>
    </xf>
    <xf numFmtId="0" fontId="50" fillId="0" borderId="31" xfId="80" applyFont="1" applyFill="1" applyBorder="1" applyAlignment="1">
      <alignment horizontal="center" vertical="center" wrapText="1"/>
    </xf>
    <xf numFmtId="0" fontId="50" fillId="0" borderId="32" xfId="80" applyFont="1" applyFill="1" applyBorder="1" applyAlignment="1">
      <alignment horizontal="center" vertical="center" wrapText="1"/>
    </xf>
    <xf numFmtId="0" fontId="50" fillId="0" borderId="33" xfId="80" applyFont="1" applyFill="1" applyBorder="1" applyAlignment="1">
      <alignment horizontal="center" vertical="center" wrapText="1"/>
    </xf>
    <xf numFmtId="0" fontId="50" fillId="0" borderId="24" xfId="80" applyFont="1" applyFill="1" applyBorder="1" applyAlignment="1">
      <alignment horizontal="center" vertical="center" wrapText="1"/>
    </xf>
    <xf numFmtId="0" fontId="50" fillId="0" borderId="0" xfId="80" applyFont="1" applyFill="1" applyBorder="1" applyAlignment="1">
      <alignment horizontal="center" vertical="center" wrapText="1"/>
    </xf>
    <xf numFmtId="0" fontId="50" fillId="0" borderId="25" xfId="80" applyFont="1" applyFill="1" applyBorder="1" applyAlignment="1">
      <alignment horizontal="center" vertical="center" wrapText="1"/>
    </xf>
    <xf numFmtId="0" fontId="4" fillId="0" borderId="12" xfId="80" applyFont="1" applyFill="1" applyBorder="1" applyAlignment="1">
      <alignment horizontal="center" vertical="center" wrapText="1"/>
    </xf>
    <xf numFmtId="0" fontId="4" fillId="0" borderId="11"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15" xfId="8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17" xfId="80" applyFont="1" applyFill="1" applyBorder="1" applyAlignment="1">
      <alignment horizontal="center" vertical="center" wrapText="1"/>
    </xf>
    <xf numFmtId="0" fontId="2" fillId="36" borderId="28" xfId="1" applyFont="1" applyFill="1" applyBorder="1" applyAlignment="1">
      <alignment horizontal="center" vertical="center" wrapText="1"/>
    </xf>
    <xf numFmtId="0" fontId="2" fillId="36" borderId="29" xfId="1" applyFont="1" applyFill="1" applyBorder="1" applyAlignment="1">
      <alignment horizontal="center" vertical="center" wrapText="1"/>
    </xf>
    <xf numFmtId="0" fontId="2" fillId="36" borderId="30" xfId="1" applyFont="1" applyFill="1" applyBorder="1" applyAlignment="1">
      <alignment horizontal="center" vertical="center" wrapText="1"/>
    </xf>
    <xf numFmtId="0" fontId="2" fillId="33" borderId="23" xfId="1" applyFont="1" applyFill="1" applyBorder="1" applyAlignment="1">
      <alignment horizontal="center" vertical="center" wrapText="1"/>
    </xf>
    <xf numFmtId="0" fontId="2" fillId="33" borderId="13" xfId="1" applyFont="1" applyFill="1" applyBorder="1" applyAlignment="1">
      <alignment horizontal="center" vertical="center" wrapText="1"/>
    </xf>
    <xf numFmtId="0" fontId="2" fillId="33" borderId="17"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8" xfId="80" applyFont="1" applyFill="1" applyBorder="1" applyAlignment="1">
      <alignment horizontal="center" vertical="center" wrapText="1"/>
    </xf>
    <xf numFmtId="0" fontId="2" fillId="0" borderId="19" xfId="80" applyFont="1" applyFill="1" applyBorder="1" applyAlignment="1">
      <alignment horizontal="center" vertical="center" wrapText="1"/>
    </xf>
    <xf numFmtId="0" fontId="2" fillId="0" borderId="20" xfId="80" applyFont="1" applyFill="1" applyBorder="1" applyAlignment="1">
      <alignment horizontal="center" vertical="center" wrapText="1"/>
    </xf>
    <xf numFmtId="0" fontId="2" fillId="0" borderId="17" xfId="80" applyFont="1" applyFill="1" applyBorder="1" applyAlignment="1">
      <alignment horizontal="center" vertical="center" wrapText="1"/>
    </xf>
    <xf numFmtId="0" fontId="6" fillId="0" borderId="0" xfId="1" applyFont="1" applyFill="1" applyAlignment="1">
      <alignment horizontal="center" vertical="center" wrapText="1"/>
    </xf>
    <xf numFmtId="0" fontId="52" fillId="0" borderId="0" xfId="1" applyFont="1" applyFill="1" applyBorder="1" applyAlignment="1">
      <alignment horizontal="center"/>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4" xfId="80" applyFont="1" applyFill="1" applyBorder="1" applyAlignment="1">
      <alignment horizontal="center" vertical="center" wrapText="1"/>
    </xf>
    <xf numFmtId="0" fontId="4" fillId="0" borderId="0" xfId="80" applyFont="1" applyFill="1" applyBorder="1" applyAlignment="1">
      <alignment horizontal="center" vertical="center" wrapText="1"/>
    </xf>
    <xf numFmtId="0" fontId="4" fillId="0" borderId="13" xfId="80" applyFont="1" applyFill="1" applyBorder="1" applyAlignment="1">
      <alignment horizontal="center" vertical="center" wrapText="1"/>
    </xf>
    <xf numFmtId="0" fontId="1" fillId="0" borderId="0" xfId="1" applyFont="1" applyFill="1" applyBorder="1" applyAlignment="1">
      <alignment horizontal="left" vertical="top" wrapText="1"/>
    </xf>
  </cellXfs>
  <cellStyles count="13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CLAS,REZONES Y SUS PARTES,DE FUNDICION,DE HIERRO O DE ACERO" xfId="27"/>
    <cellStyle name="Bad 2" xfId="28"/>
    <cellStyle name="caché" xfId="29"/>
    <cellStyle name="Calculation 2" xfId="30"/>
    <cellStyle name="Check Cell 2" xfId="31"/>
    <cellStyle name="Comma 2" xfId="32"/>
    <cellStyle name="Comma 3"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e" xfId="43"/>
    <cellStyle name="Dezimal_03-09-03" xfId="44"/>
    <cellStyle name="Explanatory Text 2" xfId="45"/>
    <cellStyle name="Fixed" xfId="46"/>
    <cellStyle name="Good 2" xfId="47"/>
    <cellStyle name="Grey" xfId="48"/>
    <cellStyle name="Header1" xfId="49"/>
    <cellStyle name="Header2" xfId="50"/>
    <cellStyle name="Heading 1 2" xfId="51"/>
    <cellStyle name="Heading 2 2" xfId="52"/>
    <cellStyle name="Heading 3 2" xfId="53"/>
    <cellStyle name="Heading 4 2" xfId="54"/>
    <cellStyle name="Hyperlink" xfId="2" builtinId="8"/>
    <cellStyle name="Hyperlink 2" xfId="55"/>
    <cellStyle name="Input [yellow]" xfId="56"/>
    <cellStyle name="Input 2" xfId="57"/>
    <cellStyle name="Input 3" xfId="58"/>
    <cellStyle name="Linked Cell 2" xfId="59"/>
    <cellStyle name="Milliers [0]_SECTV-41" xfId="60"/>
    <cellStyle name="Milliers_SECTV-41" xfId="61"/>
    <cellStyle name="Monétaire [0]_SECTV-41" xfId="62"/>
    <cellStyle name="Monétaire_SECTV-41" xfId="63"/>
    <cellStyle name="Neutral 2" xfId="64"/>
    <cellStyle name="Normal" xfId="0" builtinId="0"/>
    <cellStyle name="Normal - Style1" xfId="65"/>
    <cellStyle name="Normal 10" xfId="66"/>
    <cellStyle name="Normal 11" xfId="67"/>
    <cellStyle name="Normal 12" xfId="68"/>
    <cellStyle name="Normal 13" xfId="69"/>
    <cellStyle name="Normal 14" xfId="70"/>
    <cellStyle name="Normal 15" xfId="71"/>
    <cellStyle name="Normal 16" xfId="72"/>
    <cellStyle name="Normal 16 2" xfId="73"/>
    <cellStyle name="Normal 17" xfId="74"/>
    <cellStyle name="Normal 18" xfId="75"/>
    <cellStyle name="Normal 19" xfId="76"/>
    <cellStyle name="Normal 2" xfId="1"/>
    <cellStyle name="Normal 2 2" xfId="77"/>
    <cellStyle name="Normal 2 2 2" xfId="78"/>
    <cellStyle name="Normal 2 3" xfId="79"/>
    <cellStyle name="Normal 2 3 2" xfId="80"/>
    <cellStyle name="Normal 2 4" xfId="81"/>
    <cellStyle name="Normal 2 5" xfId="82"/>
    <cellStyle name="Normal 2 5 2" xfId="83"/>
    <cellStyle name="Normal 2 6" xfId="84"/>
    <cellStyle name="Normal 20" xfId="85"/>
    <cellStyle name="Normal 21" xfId="86"/>
    <cellStyle name="Normal 21 2" xfId="87"/>
    <cellStyle name="Normal 22" xfId="88"/>
    <cellStyle name="Normal 22 2" xfId="89"/>
    <cellStyle name="Normal 23" xfId="90"/>
    <cellStyle name="Normal 23 2" xfId="91"/>
    <cellStyle name="Normal 3" xfId="92"/>
    <cellStyle name="Normal 3 2" xfId="93"/>
    <cellStyle name="Normal 3 3" xfId="94"/>
    <cellStyle name="Normal 3 4" xfId="95"/>
    <cellStyle name="Normal 4" xfId="96"/>
    <cellStyle name="Normal 5" xfId="97"/>
    <cellStyle name="Normal 5 2" xfId="98"/>
    <cellStyle name="Normal 6" xfId="99"/>
    <cellStyle name="Normal 7" xfId="100"/>
    <cellStyle name="Normal 7 2" xfId="101"/>
    <cellStyle name="Normal 8" xfId="102"/>
    <cellStyle name="Normal 9" xfId="103"/>
    <cellStyle name="Normal-blank" xfId="104"/>
    <cellStyle name="Normal-bottom" xfId="105"/>
    <cellStyle name="Normal-center" xfId="106"/>
    <cellStyle name="Normal-droit" xfId="107"/>
    <cellStyle name="Normal-droite" xfId="108"/>
    <cellStyle name="Normale_AUS" xfId="109"/>
    <cellStyle name="normální_Nove vystupy_DOPOCTENE" xfId="110"/>
    <cellStyle name="Normal-top" xfId="111"/>
    <cellStyle name="Note 2" xfId="112"/>
    <cellStyle name="Output 2" xfId="113"/>
    <cellStyle name="Percent [2]" xfId="114"/>
    <cellStyle name="Percent 2" xfId="115"/>
    <cellStyle name="Percent 2 2" xfId="116"/>
    <cellStyle name="Percent 2 3" xfId="117"/>
    <cellStyle name="Percent 3" xfId="118"/>
    <cellStyle name="Percent 3 2" xfId="119"/>
    <cellStyle name="Percent 3 3" xfId="120"/>
    <cellStyle name="Percent 3 3 2" xfId="121"/>
    <cellStyle name="Percent 4" xfId="122"/>
    <cellStyle name="Percent 5" xfId="123"/>
    <cellStyle name="Percent 6" xfId="124"/>
    <cellStyle name="Percent 6 2" xfId="125"/>
    <cellStyle name="Percent 7" xfId="126"/>
    <cellStyle name="Percent 8" xfId="127"/>
    <cellStyle name="Percent 8 2" xfId="128"/>
    <cellStyle name="Snorm" xfId="129"/>
    <cellStyle name="socxn" xfId="130"/>
    <cellStyle name="TEXT" xfId="131"/>
    <cellStyle name="Total 2" xfId="132"/>
    <cellStyle name="Warning Text 2" xfId="133"/>
    <cellStyle name="Wrapped" xfId="134"/>
    <cellStyle name="標準_SOCX_JPN97" xfId="135"/>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e.cd/idd" TargetMode="External"/><Relationship Id="rId3" Type="http://schemas.openxmlformats.org/officeDocument/2006/relationships/hyperlink" Target="http://stats.oecd.org/Index.aspx?DataSetCode=IDD" TargetMode="External"/><Relationship Id="rId7" Type="http://schemas.openxmlformats.org/officeDocument/2006/relationships/hyperlink" Target="http://stats.oecd.org/Index.aspx?DataSetCode=IDD" TargetMode="External"/><Relationship Id="rId2" Type="http://schemas.openxmlformats.org/officeDocument/2006/relationships/hyperlink" Target="http://oe.cd/idd" TargetMode="External"/><Relationship Id="rId1" Type="http://schemas.openxmlformats.org/officeDocument/2006/relationships/hyperlink" Target="http://oe.cd/idd" TargetMode="External"/><Relationship Id="rId6" Type="http://schemas.openxmlformats.org/officeDocument/2006/relationships/hyperlink" Target="http://oe.cd/idd" TargetMode="External"/><Relationship Id="rId5" Type="http://schemas.openxmlformats.org/officeDocument/2006/relationships/hyperlink" Target="http://oe.cd/idd" TargetMode="External"/><Relationship Id="rId4" Type="http://schemas.openxmlformats.org/officeDocument/2006/relationships/hyperlink" Target="http://oe.cd/id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3"/>
  <sheetViews>
    <sheetView showGridLines="0" tabSelected="1" zoomScale="70" zoomScaleNormal="70" workbookViewId="0">
      <pane xSplit="2" ySplit="6" topLeftCell="C7" activePane="bottomRight" state="frozen"/>
      <selection activeCell="M40" sqref="M40:R40"/>
      <selection pane="topRight" activeCell="M40" sqref="M40:R40"/>
      <selection pane="bottomLeft" activeCell="M40" sqref="M40:R40"/>
      <selection pane="bottomRight" activeCell="G6" sqref="G6"/>
    </sheetView>
  </sheetViews>
  <sheetFormatPr defaultColWidth="9.1796875" defaultRowHeight="12.5"/>
  <cols>
    <col min="1" max="1" width="17.453125" style="2" customWidth="1"/>
    <col min="2" max="2" width="0.1796875" style="2" customWidth="1"/>
    <col min="3" max="3" width="7" style="2" customWidth="1"/>
    <col min="4" max="4" width="2.26953125" style="2" customWidth="1"/>
    <col min="5" max="5" width="8.7265625" style="2" customWidth="1"/>
    <col min="6" max="6" width="2.26953125" style="2" customWidth="1"/>
    <col min="7" max="7" width="8.7265625" style="2" customWidth="1"/>
    <col min="8" max="8" width="7.54296875" style="2" customWidth="1"/>
    <col min="9" max="9" width="2.26953125" style="2" customWidth="1"/>
    <col min="10" max="10" width="7.54296875" style="2" customWidth="1"/>
    <col min="11" max="11" width="2.453125" style="2" customWidth="1"/>
    <col min="12" max="12" width="8.7265625" style="2" customWidth="1"/>
    <col min="13" max="18" width="8" style="2" customWidth="1"/>
    <col min="19" max="19" width="6.7265625" style="42" customWidth="1"/>
    <col min="20" max="20" width="3.54296875" style="42" customWidth="1"/>
    <col min="21" max="21" width="8.7265625" style="42" customWidth="1"/>
    <col min="22" max="22" width="2.26953125" style="42" customWidth="1"/>
    <col min="23" max="23" width="8.7265625" style="42" customWidth="1"/>
    <col min="24" max="24" width="9" style="42" customWidth="1"/>
    <col min="25" max="25" width="7.26953125" style="42" customWidth="1"/>
    <col min="26" max="26" width="7.81640625" style="42" customWidth="1"/>
    <col min="27" max="27" width="8.453125" style="42" customWidth="1"/>
    <col min="28" max="28" width="11.81640625" style="42" customWidth="1"/>
    <col min="29" max="29" width="6.1796875" style="42" customWidth="1"/>
    <col min="30" max="30" width="2.26953125" style="42" customWidth="1"/>
    <col min="31" max="32" width="8.7265625" style="42" customWidth="1"/>
    <col min="33" max="33" width="12.81640625" style="42" customWidth="1"/>
    <col min="34" max="34" width="17.453125" style="2" customWidth="1"/>
    <col min="35" max="35" width="0.1796875" style="2" customWidth="1"/>
    <col min="36" max="36" width="7" style="2" customWidth="1"/>
    <col min="37" max="37" width="2.26953125" style="2" customWidth="1"/>
    <col min="38" max="38" width="8.7265625" style="2" customWidth="1"/>
    <col min="39" max="39" width="2.453125" style="2" customWidth="1"/>
    <col min="40" max="40" width="8.7265625" style="2" customWidth="1"/>
    <col min="41" max="41" width="7.54296875" style="2" customWidth="1"/>
    <col min="42" max="42" width="2.26953125" style="2" customWidth="1"/>
    <col min="43" max="43" width="7.54296875" style="2" customWidth="1"/>
    <col min="44" max="44" width="2.453125" style="2" customWidth="1"/>
    <col min="45" max="45" width="8.7265625" style="2" customWidth="1"/>
    <col min="46" max="51" width="8" style="2" customWidth="1"/>
    <col min="52" max="52" width="6.7265625" style="42" customWidth="1"/>
    <col min="53" max="53" width="3.54296875" style="42" customWidth="1"/>
    <col min="54" max="54" width="8.7265625" style="42" customWidth="1"/>
    <col min="55" max="55" width="2.26953125" style="42" customWidth="1"/>
    <col min="56" max="56" width="8.7265625" style="42" customWidth="1"/>
    <col min="57" max="57" width="9" style="42" customWidth="1"/>
    <col min="58" max="58" width="7.26953125" style="42" customWidth="1"/>
    <col min="59" max="59" width="7.81640625" style="42" customWidth="1"/>
    <col min="60" max="60" width="8.453125" style="42" customWidth="1"/>
    <col min="61" max="61" width="11.81640625" style="42" customWidth="1"/>
    <col min="62" max="62" width="6.1796875" style="42" customWidth="1"/>
    <col min="63" max="63" width="2.26953125" style="42" customWidth="1"/>
    <col min="64" max="65" width="8.7265625" style="42" customWidth="1"/>
    <col min="66" max="16384" width="9.1796875" style="42"/>
  </cols>
  <sheetData>
    <row r="1" spans="1:65" ht="15.75" customHeight="1">
      <c r="A1" s="145" t="s">
        <v>129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H1" s="145" t="s">
        <v>130</v>
      </c>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row>
    <row r="2" spans="1:65" s="2" customFormat="1" ht="16" thickBot="1">
      <c r="A2" s="1"/>
      <c r="B2" s="1"/>
      <c r="C2" s="1"/>
      <c r="D2" s="1"/>
      <c r="E2" s="1"/>
      <c r="F2" s="1"/>
      <c r="G2" s="1"/>
      <c r="H2" s="1"/>
      <c r="I2" s="1"/>
      <c r="J2" s="1"/>
      <c r="K2" s="1"/>
      <c r="L2" s="1"/>
      <c r="M2" s="1"/>
      <c r="N2" s="1"/>
      <c r="O2" s="146" t="s">
        <v>0</v>
      </c>
      <c r="P2" s="146"/>
      <c r="Q2" s="146"/>
      <c r="R2" s="146"/>
      <c r="S2" s="146"/>
      <c r="T2" s="146"/>
      <c r="U2" s="146"/>
      <c r="V2" s="146"/>
      <c r="W2" s="146"/>
      <c r="X2" s="1"/>
      <c r="Y2" s="1"/>
      <c r="Z2" s="1"/>
      <c r="AA2" s="1"/>
      <c r="AB2" s="1"/>
      <c r="AC2" s="1"/>
      <c r="AD2" s="1"/>
      <c r="AE2" s="1"/>
      <c r="AF2" s="1"/>
      <c r="AH2" s="1"/>
      <c r="AI2" s="1"/>
      <c r="AJ2" s="1"/>
      <c r="AK2" s="1"/>
      <c r="AL2" s="1"/>
      <c r="AM2" s="1"/>
      <c r="AN2" s="1"/>
      <c r="AO2" s="1"/>
      <c r="AP2" s="1"/>
      <c r="AQ2" s="1"/>
      <c r="AR2" s="1"/>
      <c r="AS2" s="1"/>
      <c r="AT2" s="1"/>
      <c r="AU2" s="1"/>
      <c r="AV2" s="39" t="s">
        <v>124</v>
      </c>
      <c r="AW2" s="39"/>
      <c r="AX2" s="39"/>
      <c r="AY2" s="39"/>
      <c r="AZ2" s="38"/>
      <c r="BA2" s="38"/>
      <c r="BB2" s="38"/>
      <c r="BC2" s="38"/>
      <c r="BD2" s="38"/>
      <c r="BE2" s="1"/>
      <c r="BF2" s="1"/>
      <c r="BG2" s="1"/>
      <c r="BH2" s="1"/>
      <c r="BI2" s="1"/>
      <c r="BJ2" s="1"/>
      <c r="BK2" s="1"/>
      <c r="BL2" s="1"/>
      <c r="BM2" s="1"/>
    </row>
    <row r="3" spans="1:65" s="2" customFormat="1" ht="12.75" customHeight="1">
      <c r="A3" s="43" t="s">
        <v>135</v>
      </c>
      <c r="B3" s="44"/>
      <c r="C3" s="147" t="s">
        <v>1</v>
      </c>
      <c r="D3" s="148"/>
      <c r="E3" s="148"/>
      <c r="F3" s="148"/>
      <c r="G3" s="149"/>
      <c r="H3" s="147" t="s">
        <v>2</v>
      </c>
      <c r="I3" s="148"/>
      <c r="J3" s="148"/>
      <c r="K3" s="148"/>
      <c r="L3" s="149"/>
      <c r="M3" s="147" t="s">
        <v>3</v>
      </c>
      <c r="N3" s="148"/>
      <c r="O3" s="148"/>
      <c r="P3" s="148"/>
      <c r="Q3" s="148"/>
      <c r="R3" s="149"/>
      <c r="S3" s="147" t="s">
        <v>4</v>
      </c>
      <c r="T3" s="148"/>
      <c r="U3" s="148"/>
      <c r="V3" s="148"/>
      <c r="W3" s="148"/>
      <c r="X3" s="148"/>
      <c r="Y3" s="148"/>
      <c r="Z3" s="148"/>
      <c r="AA3" s="148"/>
      <c r="AB3" s="149"/>
      <c r="AC3" s="148" t="s">
        <v>5</v>
      </c>
      <c r="AD3" s="148"/>
      <c r="AE3" s="148"/>
      <c r="AF3" s="148"/>
      <c r="AH3" s="43" t="s">
        <v>136</v>
      </c>
      <c r="AI3" s="44"/>
      <c r="AJ3" s="147" t="s">
        <v>101</v>
      </c>
      <c r="AK3" s="148"/>
      <c r="AL3" s="148"/>
      <c r="AM3" s="148"/>
      <c r="AN3" s="149"/>
      <c r="AO3" s="125" t="s">
        <v>102</v>
      </c>
      <c r="AP3" s="126"/>
      <c r="AQ3" s="126"/>
      <c r="AR3" s="126"/>
      <c r="AS3" s="127"/>
      <c r="AT3" s="119" t="s">
        <v>103</v>
      </c>
      <c r="AU3" s="120"/>
      <c r="AV3" s="120"/>
      <c r="AW3" s="120"/>
      <c r="AX3" s="120"/>
      <c r="AY3" s="121"/>
      <c r="AZ3" s="125" t="s">
        <v>110</v>
      </c>
      <c r="BA3" s="126"/>
      <c r="BB3" s="126"/>
      <c r="BC3" s="126"/>
      <c r="BD3" s="126"/>
      <c r="BE3" s="126"/>
      <c r="BF3" s="126"/>
      <c r="BG3" s="126"/>
      <c r="BH3" s="126"/>
      <c r="BI3" s="127"/>
      <c r="BJ3" s="126" t="s">
        <v>112</v>
      </c>
      <c r="BK3" s="126"/>
      <c r="BL3" s="126"/>
      <c r="BM3" s="126"/>
    </row>
    <row r="4" spans="1:65" s="2" customFormat="1" ht="19.5" customHeight="1" thickBot="1">
      <c r="A4" s="131" t="s">
        <v>94</v>
      </c>
      <c r="B4" s="45"/>
      <c r="C4" s="150"/>
      <c r="D4" s="151"/>
      <c r="E4" s="151"/>
      <c r="F4" s="151"/>
      <c r="G4" s="152"/>
      <c r="H4" s="150"/>
      <c r="I4" s="151"/>
      <c r="J4" s="151"/>
      <c r="K4" s="151"/>
      <c r="L4" s="152"/>
      <c r="M4" s="153"/>
      <c r="N4" s="154"/>
      <c r="O4" s="154"/>
      <c r="P4" s="154"/>
      <c r="Q4" s="154"/>
      <c r="R4" s="155"/>
      <c r="S4" s="153"/>
      <c r="T4" s="154"/>
      <c r="U4" s="154"/>
      <c r="V4" s="154"/>
      <c r="W4" s="154"/>
      <c r="X4" s="154"/>
      <c r="Y4" s="154"/>
      <c r="Z4" s="154"/>
      <c r="AA4" s="154"/>
      <c r="AB4" s="155"/>
      <c r="AC4" s="154"/>
      <c r="AD4" s="154"/>
      <c r="AE4" s="154"/>
      <c r="AF4" s="154"/>
      <c r="AH4" s="134" t="s">
        <v>115</v>
      </c>
      <c r="AI4" s="45"/>
      <c r="AJ4" s="150"/>
      <c r="AK4" s="151"/>
      <c r="AL4" s="151"/>
      <c r="AM4" s="151"/>
      <c r="AN4" s="152"/>
      <c r="AO4" s="156"/>
      <c r="AP4" s="157"/>
      <c r="AQ4" s="157"/>
      <c r="AR4" s="157"/>
      <c r="AS4" s="158"/>
      <c r="AT4" s="122"/>
      <c r="AU4" s="123"/>
      <c r="AV4" s="123"/>
      <c r="AW4" s="123"/>
      <c r="AX4" s="123"/>
      <c r="AY4" s="124"/>
      <c r="AZ4" s="128"/>
      <c r="BA4" s="129"/>
      <c r="BB4" s="129"/>
      <c r="BC4" s="129"/>
      <c r="BD4" s="129"/>
      <c r="BE4" s="129"/>
      <c r="BF4" s="129"/>
      <c r="BG4" s="129"/>
      <c r="BH4" s="129"/>
      <c r="BI4" s="130"/>
      <c r="BJ4" s="129"/>
      <c r="BK4" s="129"/>
      <c r="BL4" s="129"/>
      <c r="BM4" s="129"/>
    </row>
    <row r="5" spans="1:65" s="2" customFormat="1" ht="25.5" customHeight="1" thickBot="1">
      <c r="A5" s="132"/>
      <c r="B5" s="45"/>
      <c r="C5" s="153"/>
      <c r="D5" s="154"/>
      <c r="E5" s="154"/>
      <c r="F5" s="154"/>
      <c r="G5" s="155"/>
      <c r="H5" s="153"/>
      <c r="I5" s="154"/>
      <c r="J5" s="154"/>
      <c r="K5" s="154"/>
      <c r="L5" s="155"/>
      <c r="M5" s="3" t="s">
        <v>6</v>
      </c>
      <c r="N5" s="4" t="s">
        <v>7</v>
      </c>
      <c r="O5" s="4" t="s">
        <v>8</v>
      </c>
      <c r="P5" s="4" t="s">
        <v>9</v>
      </c>
      <c r="Q5" s="4" t="s">
        <v>10</v>
      </c>
      <c r="R5" s="5" t="s">
        <v>11</v>
      </c>
      <c r="S5" s="137" t="s">
        <v>12</v>
      </c>
      <c r="T5" s="138"/>
      <c r="U5" s="138"/>
      <c r="V5" s="138"/>
      <c r="W5" s="139"/>
      <c r="X5" s="137" t="s">
        <v>13</v>
      </c>
      <c r="Y5" s="138"/>
      <c r="Z5" s="138"/>
      <c r="AA5" s="138"/>
      <c r="AB5" s="139"/>
      <c r="AC5" s="140" t="s">
        <v>12</v>
      </c>
      <c r="AD5" s="140"/>
      <c r="AE5" s="140"/>
      <c r="AF5" s="140"/>
      <c r="AH5" s="135"/>
      <c r="AI5" s="45"/>
      <c r="AJ5" s="153"/>
      <c r="AK5" s="154"/>
      <c r="AL5" s="154"/>
      <c r="AM5" s="154"/>
      <c r="AN5" s="155"/>
      <c r="AO5" s="128"/>
      <c r="AP5" s="129"/>
      <c r="AQ5" s="129"/>
      <c r="AR5" s="129"/>
      <c r="AS5" s="130"/>
      <c r="AT5" s="17" t="s">
        <v>104</v>
      </c>
      <c r="AU5" s="18" t="s">
        <v>105</v>
      </c>
      <c r="AV5" s="18" t="s">
        <v>106</v>
      </c>
      <c r="AW5" s="18" t="s">
        <v>107</v>
      </c>
      <c r="AX5" s="18" t="s">
        <v>108</v>
      </c>
      <c r="AY5" s="19" t="s">
        <v>109</v>
      </c>
      <c r="AZ5" s="141" t="s">
        <v>12</v>
      </c>
      <c r="BA5" s="142"/>
      <c r="BB5" s="142"/>
      <c r="BC5" s="142"/>
      <c r="BD5" s="143"/>
      <c r="BE5" s="109" t="s">
        <v>111</v>
      </c>
      <c r="BF5" s="109"/>
      <c r="BG5" s="109"/>
      <c r="BH5" s="109"/>
      <c r="BI5" s="144"/>
      <c r="BJ5" s="109" t="s">
        <v>12</v>
      </c>
      <c r="BK5" s="109"/>
      <c r="BL5" s="109"/>
      <c r="BM5" s="109"/>
    </row>
    <row r="6" spans="1:65" s="2" customFormat="1" ht="59.25" customHeight="1">
      <c r="A6" s="133"/>
      <c r="B6" s="45"/>
      <c r="C6" s="46">
        <v>2007</v>
      </c>
      <c r="D6" s="47"/>
      <c r="E6" s="48">
        <v>2018</v>
      </c>
      <c r="F6" s="48"/>
      <c r="G6" s="49" t="s">
        <v>131</v>
      </c>
      <c r="H6" s="46">
        <v>2007</v>
      </c>
      <c r="I6" s="47"/>
      <c r="J6" s="48">
        <v>2018</v>
      </c>
      <c r="K6" s="48"/>
      <c r="L6" s="49" t="s">
        <v>131</v>
      </c>
      <c r="M6" s="110" t="s">
        <v>134</v>
      </c>
      <c r="N6" s="111"/>
      <c r="O6" s="111"/>
      <c r="P6" s="111"/>
      <c r="Q6" s="111"/>
      <c r="R6" s="112"/>
      <c r="S6" s="50">
        <v>2007</v>
      </c>
      <c r="T6" s="47"/>
      <c r="U6" s="48">
        <v>2018</v>
      </c>
      <c r="V6" s="48"/>
      <c r="W6" s="49" t="s">
        <v>131</v>
      </c>
      <c r="X6" s="51" t="s">
        <v>14</v>
      </c>
      <c r="Y6" s="51" t="s">
        <v>15</v>
      </c>
      <c r="Z6" s="51" t="s">
        <v>16</v>
      </c>
      <c r="AA6" s="51" t="s">
        <v>17</v>
      </c>
      <c r="AB6" s="49" t="s">
        <v>123</v>
      </c>
      <c r="AC6" s="52">
        <v>2007</v>
      </c>
      <c r="AD6" s="47"/>
      <c r="AE6" s="48">
        <v>2018</v>
      </c>
      <c r="AF6" s="53" t="s">
        <v>131</v>
      </c>
      <c r="AG6" s="1"/>
      <c r="AH6" s="136"/>
      <c r="AI6" s="45"/>
      <c r="AJ6" s="50">
        <v>2007</v>
      </c>
      <c r="AK6" s="47"/>
      <c r="AL6" s="48">
        <v>2018</v>
      </c>
      <c r="AM6" s="48"/>
      <c r="AN6" s="54" t="s">
        <v>132</v>
      </c>
      <c r="AO6" s="46">
        <v>2007</v>
      </c>
      <c r="AP6" s="47"/>
      <c r="AQ6" s="48">
        <v>2018</v>
      </c>
      <c r="AR6" s="48"/>
      <c r="AS6" s="54" t="s">
        <v>132</v>
      </c>
      <c r="AT6" s="113" t="s">
        <v>133</v>
      </c>
      <c r="AU6" s="114"/>
      <c r="AV6" s="114"/>
      <c r="AW6" s="114"/>
      <c r="AX6" s="114"/>
      <c r="AY6" s="115"/>
      <c r="AZ6" s="50">
        <v>2007</v>
      </c>
      <c r="BA6" s="47"/>
      <c r="BB6" s="48">
        <v>2018</v>
      </c>
      <c r="BC6" s="48"/>
      <c r="BD6" s="54" t="s">
        <v>132</v>
      </c>
      <c r="BE6" s="51" t="s">
        <v>14</v>
      </c>
      <c r="BF6" s="51" t="s">
        <v>15</v>
      </c>
      <c r="BG6" s="51" t="s">
        <v>16</v>
      </c>
      <c r="BH6" s="51" t="s">
        <v>17</v>
      </c>
      <c r="BI6" s="49" t="s">
        <v>100</v>
      </c>
      <c r="BJ6" s="52">
        <v>2007</v>
      </c>
      <c r="BK6" s="47"/>
      <c r="BL6" s="48">
        <v>2018</v>
      </c>
      <c r="BM6" s="51" t="s">
        <v>132</v>
      </c>
    </row>
    <row r="7" spans="1:65" s="1" customFormat="1" ht="12.75" customHeight="1">
      <c r="A7" s="55" t="s">
        <v>18</v>
      </c>
      <c r="B7" s="55" t="s">
        <v>19</v>
      </c>
      <c r="C7" s="21">
        <v>0.33780432757123618</v>
      </c>
      <c r="D7" s="28" t="s">
        <v>20</v>
      </c>
      <c r="E7" s="56">
        <v>0.33</v>
      </c>
      <c r="F7" s="56"/>
      <c r="G7" s="57">
        <v>0.32500000000000001</v>
      </c>
      <c r="H7" s="6">
        <v>5.844223013165835</v>
      </c>
      <c r="I7" s="25" t="s">
        <v>20</v>
      </c>
      <c r="J7" s="7">
        <v>5.4861176030662806</v>
      </c>
      <c r="K7" s="7"/>
      <c r="L7" s="20">
        <v>5.5994794024445449</v>
      </c>
      <c r="M7" s="58">
        <v>2.7179127580734006</v>
      </c>
      <c r="N7" s="58">
        <v>7.2213967796297114</v>
      </c>
      <c r="O7" s="58">
        <v>19.559230000997069</v>
      </c>
      <c r="P7" s="58">
        <v>63.397096730430071</v>
      </c>
      <c r="Q7" s="58">
        <v>40.436062524415938</v>
      </c>
      <c r="R7" s="58">
        <v>25.521377328606242</v>
      </c>
      <c r="S7" s="6">
        <v>14.851820191120083</v>
      </c>
      <c r="T7" s="25" t="s">
        <v>20</v>
      </c>
      <c r="U7" s="59">
        <v>12.1</v>
      </c>
      <c r="V7" s="59"/>
      <c r="W7" s="60">
        <v>12.4</v>
      </c>
      <c r="X7" s="31">
        <v>13.3</v>
      </c>
      <c r="Y7" s="32">
        <v>7.6</v>
      </c>
      <c r="Z7" s="32">
        <v>9.9731939163498105</v>
      </c>
      <c r="AA7" s="32">
        <v>23.745390070921985</v>
      </c>
      <c r="AB7" s="33">
        <v>5.4762155059132729</v>
      </c>
      <c r="AC7" s="59" t="s">
        <v>21</v>
      </c>
      <c r="AD7" s="61"/>
      <c r="AE7" s="59">
        <v>7.1</v>
      </c>
      <c r="AF7" s="58">
        <v>7.1999999999999993</v>
      </c>
      <c r="AG7" s="62">
        <f>R7/M7</f>
        <v>9.3900649506855896</v>
      </c>
      <c r="AH7" s="55" t="s">
        <v>137</v>
      </c>
      <c r="AI7" s="55" t="s">
        <v>19</v>
      </c>
      <c r="AJ7" s="21">
        <v>0.33780432757123618</v>
      </c>
      <c r="AK7" s="28" t="s">
        <v>20</v>
      </c>
      <c r="AL7" s="56">
        <v>0.33</v>
      </c>
      <c r="AM7" s="56"/>
      <c r="AN7" s="57">
        <v>0.32500000000000001</v>
      </c>
      <c r="AO7" s="6">
        <v>5.844223013165835</v>
      </c>
      <c r="AP7" s="25" t="s">
        <v>20</v>
      </c>
      <c r="AQ7" s="7">
        <v>5.4861176030662806</v>
      </c>
      <c r="AR7" s="7"/>
      <c r="AS7" s="20">
        <v>5.5994794024445449</v>
      </c>
      <c r="AT7" s="58">
        <v>2.7179127580734006</v>
      </c>
      <c r="AU7" s="58">
        <v>7.2213967796297114</v>
      </c>
      <c r="AV7" s="58">
        <v>19.559230000997069</v>
      </c>
      <c r="AW7" s="58">
        <v>63.397096730430071</v>
      </c>
      <c r="AX7" s="58">
        <v>40.436062524415938</v>
      </c>
      <c r="AY7" s="58">
        <v>25.521377328606242</v>
      </c>
      <c r="AZ7" s="6">
        <v>14.851820191120083</v>
      </c>
      <c r="BA7" s="25" t="s">
        <v>20</v>
      </c>
      <c r="BB7" s="59">
        <v>12.1</v>
      </c>
      <c r="BC7" s="59"/>
      <c r="BD7" s="60">
        <v>12.4</v>
      </c>
      <c r="BE7" s="31">
        <v>13.3</v>
      </c>
      <c r="BF7" s="32">
        <v>7.6</v>
      </c>
      <c r="BG7" s="32">
        <v>9.9731939163498105</v>
      </c>
      <c r="BH7" s="32">
        <v>23.745390070921985</v>
      </c>
      <c r="BI7" s="33">
        <v>5.4762155059132729</v>
      </c>
      <c r="BJ7" s="59" t="s">
        <v>21</v>
      </c>
      <c r="BK7" s="61"/>
      <c r="BL7" s="59">
        <v>7.1</v>
      </c>
      <c r="BM7" s="58">
        <v>7.1999999999999993</v>
      </c>
    </row>
    <row r="8" spans="1:65" s="1" customFormat="1">
      <c r="A8" s="55" t="s">
        <v>22</v>
      </c>
      <c r="B8" s="55" t="s">
        <v>23</v>
      </c>
      <c r="C8" s="63">
        <v>0.28394237843901071</v>
      </c>
      <c r="D8" s="64"/>
      <c r="E8" s="65">
        <v>0.27977347380674567</v>
      </c>
      <c r="F8" s="65"/>
      <c r="G8" s="65">
        <v>0.27352685971569701</v>
      </c>
      <c r="H8" s="66">
        <v>4.3652549493749229</v>
      </c>
      <c r="I8" s="24"/>
      <c r="J8" s="58">
        <v>4.2967993010704015</v>
      </c>
      <c r="K8" s="58"/>
      <c r="L8" s="58">
        <v>4.2191432142187768</v>
      </c>
      <c r="M8" s="66">
        <v>3.1940100057687166</v>
      </c>
      <c r="N8" s="58">
        <v>8.5660314467265728</v>
      </c>
      <c r="O8" s="58">
        <v>22.861426216134081</v>
      </c>
      <c r="P8" s="58">
        <v>58.996127638357891</v>
      </c>
      <c r="Q8" s="58">
        <v>36.141313451241068</v>
      </c>
      <c r="R8" s="58">
        <v>21.636535989762791</v>
      </c>
      <c r="S8" s="66">
        <v>9.6573853061201387</v>
      </c>
      <c r="T8" s="67"/>
      <c r="U8" s="58">
        <v>9.3817650857972303</v>
      </c>
      <c r="V8" s="58"/>
      <c r="W8" s="58">
        <v>9.9864744609565506</v>
      </c>
      <c r="X8" s="66">
        <v>13.044078150372801</v>
      </c>
      <c r="Y8" s="58">
        <v>8.8148219863801529</v>
      </c>
      <c r="Z8" s="58">
        <v>9.1479842129586082</v>
      </c>
      <c r="AA8" s="58">
        <v>10.147394205126492</v>
      </c>
      <c r="AB8" s="58">
        <v>7.9567250013269737</v>
      </c>
      <c r="AC8" s="66">
        <v>9.6573853061201387</v>
      </c>
      <c r="AD8" s="67"/>
      <c r="AE8" s="58">
        <v>8.2861904437475964</v>
      </c>
      <c r="AF8" s="58">
        <v>7.5420392975891248</v>
      </c>
      <c r="AG8" s="62">
        <f t="shared" ref="AG8:AG44" si="0">R8/M8</f>
        <v>6.7740977488126024</v>
      </c>
      <c r="AH8" s="55" t="s">
        <v>138</v>
      </c>
      <c r="AI8" s="55" t="s">
        <v>23</v>
      </c>
      <c r="AJ8" s="63">
        <v>0.28394237843901071</v>
      </c>
      <c r="AK8" s="64"/>
      <c r="AL8" s="65">
        <v>0.27977347380674567</v>
      </c>
      <c r="AM8" s="65"/>
      <c r="AN8" s="65">
        <v>0.27352685971569701</v>
      </c>
      <c r="AO8" s="66">
        <v>4.3652549493749229</v>
      </c>
      <c r="AP8" s="24"/>
      <c r="AQ8" s="58">
        <v>4.2967993010704015</v>
      </c>
      <c r="AR8" s="58"/>
      <c r="AS8" s="58">
        <v>4.2191432142187768</v>
      </c>
      <c r="AT8" s="66">
        <v>3.1940100057687166</v>
      </c>
      <c r="AU8" s="58">
        <v>8.5660314467265728</v>
      </c>
      <c r="AV8" s="58">
        <v>22.861426216134081</v>
      </c>
      <c r="AW8" s="58">
        <v>58.996127638357891</v>
      </c>
      <c r="AX8" s="58">
        <v>36.141313451241068</v>
      </c>
      <c r="AY8" s="58">
        <v>21.636535989762791</v>
      </c>
      <c r="AZ8" s="66">
        <v>9.6573853061201387</v>
      </c>
      <c r="BA8" s="67"/>
      <c r="BB8" s="58">
        <v>9.3817650857972303</v>
      </c>
      <c r="BC8" s="58"/>
      <c r="BD8" s="58">
        <v>9.9864744609565506</v>
      </c>
      <c r="BE8" s="66">
        <v>13.044078150372801</v>
      </c>
      <c r="BF8" s="58">
        <v>8.8148219863801529</v>
      </c>
      <c r="BG8" s="58">
        <v>9.1479842129586082</v>
      </c>
      <c r="BH8" s="58">
        <v>10.147394205126492</v>
      </c>
      <c r="BI8" s="58">
        <v>7.9567250013269737</v>
      </c>
      <c r="BJ8" s="66">
        <v>9.6573853061201387</v>
      </c>
      <c r="BK8" s="67"/>
      <c r="BL8" s="58">
        <v>8.2861904437475964</v>
      </c>
      <c r="BM8" s="58">
        <v>7.5420392975891248</v>
      </c>
    </row>
    <row r="9" spans="1:65" s="1" customFormat="1">
      <c r="A9" s="55" t="s">
        <v>24</v>
      </c>
      <c r="B9" s="55" t="s">
        <v>25</v>
      </c>
      <c r="C9" s="63">
        <v>0.27732975494593948</v>
      </c>
      <c r="D9" s="68"/>
      <c r="E9" s="65">
        <v>0.25819811337485343</v>
      </c>
      <c r="F9" s="65"/>
      <c r="G9" s="65">
        <v>0.2618041216365754</v>
      </c>
      <c r="H9" s="66">
        <v>4.1195608015823151</v>
      </c>
      <c r="I9" s="68"/>
      <c r="J9" s="58">
        <v>3.7646745771721144</v>
      </c>
      <c r="K9" s="58"/>
      <c r="L9" s="58">
        <v>3.8272720335179526</v>
      </c>
      <c r="M9" s="66">
        <v>3.7724656002907198</v>
      </c>
      <c r="N9" s="58">
        <v>9.1847372753204777</v>
      </c>
      <c r="O9" s="58">
        <v>23.240683345271503</v>
      </c>
      <c r="P9" s="58">
        <v>58.285199015304322</v>
      </c>
      <c r="Q9" s="58">
        <v>35.152488109043937</v>
      </c>
      <c r="R9" s="58">
        <v>20.946563048637344</v>
      </c>
      <c r="S9" s="66">
        <v>9.2612680650600083</v>
      </c>
      <c r="T9" s="68"/>
      <c r="U9" s="58">
        <v>8.163958315657009</v>
      </c>
      <c r="V9" s="58"/>
      <c r="W9" s="58">
        <v>8.0666558767524617</v>
      </c>
      <c r="X9" s="66">
        <v>8.4559561415093167</v>
      </c>
      <c r="Y9" s="58">
        <v>7.2498202016688715</v>
      </c>
      <c r="Z9" s="58">
        <v>7.275267220145536</v>
      </c>
      <c r="AA9" s="58">
        <v>10.458926499862299</v>
      </c>
      <c r="AB9" s="58">
        <v>4.3112446019825663</v>
      </c>
      <c r="AC9" s="66">
        <v>8.3281733391633246</v>
      </c>
      <c r="AD9" s="68"/>
      <c r="AE9" s="58" t="s">
        <v>21</v>
      </c>
      <c r="AF9" s="58" t="s">
        <v>21</v>
      </c>
      <c r="AG9" s="62">
        <f t="shared" si="0"/>
        <v>5.5524861636970595</v>
      </c>
      <c r="AH9" s="55" t="s">
        <v>139</v>
      </c>
      <c r="AI9" s="55" t="s">
        <v>25</v>
      </c>
      <c r="AJ9" s="63">
        <v>0.27732975494593948</v>
      </c>
      <c r="AK9" s="68"/>
      <c r="AL9" s="65">
        <v>0.25819811337485343</v>
      </c>
      <c r="AM9" s="65"/>
      <c r="AN9" s="65">
        <v>0.2618041216365754</v>
      </c>
      <c r="AO9" s="66">
        <v>4.1195608015823151</v>
      </c>
      <c r="AP9" s="68"/>
      <c r="AQ9" s="58">
        <v>3.7646745771721144</v>
      </c>
      <c r="AR9" s="58"/>
      <c r="AS9" s="58">
        <v>3.8272720335179526</v>
      </c>
      <c r="AT9" s="66">
        <v>3.7724656002907198</v>
      </c>
      <c r="AU9" s="58">
        <v>9.1847372753204777</v>
      </c>
      <c r="AV9" s="58">
        <v>23.240683345271503</v>
      </c>
      <c r="AW9" s="58">
        <v>58.285199015304322</v>
      </c>
      <c r="AX9" s="58">
        <v>35.152488109043937</v>
      </c>
      <c r="AY9" s="58">
        <v>20.946563048637344</v>
      </c>
      <c r="AZ9" s="66">
        <v>9.2612680650600083</v>
      </c>
      <c r="BA9" s="68"/>
      <c r="BB9" s="58">
        <v>8.163958315657009</v>
      </c>
      <c r="BC9" s="58"/>
      <c r="BD9" s="58">
        <v>8.0666558767524617</v>
      </c>
      <c r="BE9" s="66">
        <v>8.4559561415093167</v>
      </c>
      <c r="BF9" s="58">
        <v>7.2498202016688715</v>
      </c>
      <c r="BG9" s="58">
        <v>7.275267220145536</v>
      </c>
      <c r="BH9" s="58">
        <v>10.458926499862299</v>
      </c>
      <c r="BI9" s="58">
        <v>4.3112446019825663</v>
      </c>
      <c r="BJ9" s="66">
        <v>8.3281733391633246</v>
      </c>
      <c r="BK9" s="68"/>
      <c r="BL9" s="58" t="s">
        <v>21</v>
      </c>
      <c r="BM9" s="58" t="s">
        <v>21</v>
      </c>
    </row>
    <row r="10" spans="1:65" s="1" customFormat="1">
      <c r="A10" s="16" t="s">
        <v>26</v>
      </c>
      <c r="B10" s="55" t="s">
        <v>27</v>
      </c>
      <c r="C10" s="63">
        <v>0.317</v>
      </c>
      <c r="D10" s="69"/>
      <c r="E10" s="65">
        <v>0.30338372400000002</v>
      </c>
      <c r="F10" s="65"/>
      <c r="G10" s="65">
        <v>0.30077445600000002</v>
      </c>
      <c r="H10" s="8">
        <v>5.294257204661224</v>
      </c>
      <c r="I10" s="26"/>
      <c r="J10" s="58">
        <v>4.9261975308641972</v>
      </c>
      <c r="K10" s="58"/>
      <c r="L10" s="58">
        <v>4.8553762414056534</v>
      </c>
      <c r="M10" s="66">
        <v>2.903951650395165</v>
      </c>
      <c r="N10" s="58">
        <v>7.7894932589493262</v>
      </c>
      <c r="O10" s="58">
        <v>21.049186424918641</v>
      </c>
      <c r="P10" s="58">
        <v>61.119665271966525</v>
      </c>
      <c r="Q10" s="58">
        <v>37.820920502092051</v>
      </c>
      <c r="R10" s="58">
        <v>22.928684332868432</v>
      </c>
      <c r="S10" s="66">
        <v>12.87296664</v>
      </c>
      <c r="T10" s="67"/>
      <c r="U10" s="58">
        <v>11.7962466</v>
      </c>
      <c r="V10" s="58"/>
      <c r="W10" s="58">
        <v>11.6014006</v>
      </c>
      <c r="X10" s="66">
        <v>11.426</v>
      </c>
      <c r="Y10" s="58">
        <v>14.063999999999998</v>
      </c>
      <c r="Z10" s="58">
        <v>10.983534276787355</v>
      </c>
      <c r="AA10" s="58">
        <v>12.326891809290954</v>
      </c>
      <c r="AB10" s="58">
        <v>8.155853693271327</v>
      </c>
      <c r="AC10" s="66">
        <v>11.29626874</v>
      </c>
      <c r="AD10" s="67"/>
      <c r="AE10" s="58">
        <v>7.0245444000000008</v>
      </c>
      <c r="AF10" s="58">
        <v>6.6027730000000009</v>
      </c>
      <c r="AG10" s="62">
        <f t="shared" si="0"/>
        <v>7.8956839139344259</v>
      </c>
      <c r="AH10" s="16" t="s">
        <v>26</v>
      </c>
      <c r="AI10" s="55" t="s">
        <v>27</v>
      </c>
      <c r="AJ10" s="63">
        <v>0.317</v>
      </c>
      <c r="AK10" s="69"/>
      <c r="AL10" s="65">
        <v>0.30338372400000002</v>
      </c>
      <c r="AM10" s="65"/>
      <c r="AN10" s="65">
        <v>0.30077445600000002</v>
      </c>
      <c r="AO10" s="8">
        <v>5.294257204661224</v>
      </c>
      <c r="AP10" s="26"/>
      <c r="AQ10" s="58">
        <v>4.9261975308641972</v>
      </c>
      <c r="AR10" s="58"/>
      <c r="AS10" s="58">
        <v>4.8553762414056534</v>
      </c>
      <c r="AT10" s="66">
        <v>2.903951650395165</v>
      </c>
      <c r="AU10" s="58">
        <v>7.7894932589493262</v>
      </c>
      <c r="AV10" s="58">
        <v>21.049186424918641</v>
      </c>
      <c r="AW10" s="58">
        <v>61.119665271966525</v>
      </c>
      <c r="AX10" s="58">
        <v>37.820920502092051</v>
      </c>
      <c r="AY10" s="58">
        <v>22.928684332868432</v>
      </c>
      <c r="AZ10" s="66">
        <v>12.87296664</v>
      </c>
      <c r="BA10" s="67"/>
      <c r="BB10" s="58">
        <v>11.7962466</v>
      </c>
      <c r="BC10" s="58"/>
      <c r="BD10" s="58">
        <v>11.6014006</v>
      </c>
      <c r="BE10" s="66">
        <v>11.426</v>
      </c>
      <c r="BF10" s="58">
        <v>14.063999999999998</v>
      </c>
      <c r="BG10" s="58">
        <v>10.983534276787355</v>
      </c>
      <c r="BH10" s="58">
        <v>12.326891809290954</v>
      </c>
      <c r="BI10" s="58">
        <v>8.155853693271327</v>
      </c>
      <c r="BJ10" s="66">
        <v>11.29626874</v>
      </c>
      <c r="BK10" s="67"/>
      <c r="BL10" s="58">
        <v>7.0245444000000008</v>
      </c>
      <c r="BM10" s="58">
        <v>6.6027730000000009</v>
      </c>
    </row>
    <row r="11" spans="1:65" s="1" customFormat="1" ht="12.75" customHeight="1">
      <c r="A11" s="55" t="s">
        <v>28</v>
      </c>
      <c r="B11" s="55" t="s">
        <v>29</v>
      </c>
      <c r="C11" s="63">
        <v>0.48</v>
      </c>
      <c r="D11" s="69"/>
      <c r="E11" s="65">
        <v>0.45400000000000001</v>
      </c>
      <c r="F11" s="65"/>
      <c r="G11" s="70">
        <v>0.46</v>
      </c>
      <c r="H11" s="8">
        <v>11.809225777178924</v>
      </c>
      <c r="I11" s="24"/>
      <c r="J11" s="9">
        <v>10.033816009576014</v>
      </c>
      <c r="K11" s="9"/>
      <c r="L11" s="9">
        <v>10.31412047037194</v>
      </c>
      <c r="M11" s="66">
        <v>1.8549459893483524</v>
      </c>
      <c r="N11" s="58">
        <v>5.0566813252750586</v>
      </c>
      <c r="O11" s="58">
        <v>14.361471830614144</v>
      </c>
      <c r="P11" s="58">
        <v>72.142557061852344</v>
      </c>
      <c r="Q11" s="58">
        <v>52.15522036916699</v>
      </c>
      <c r="R11" s="58">
        <v>36.6692518027047</v>
      </c>
      <c r="S11" s="66">
        <v>17.8</v>
      </c>
      <c r="T11" s="67"/>
      <c r="U11" s="58">
        <v>16.100000000000001</v>
      </c>
      <c r="V11" s="58"/>
      <c r="W11" s="71">
        <v>16.5</v>
      </c>
      <c r="X11" s="34">
        <v>21.5</v>
      </c>
      <c r="Y11" s="35">
        <v>16.5</v>
      </c>
      <c r="Z11" s="35">
        <v>14.02549019607843</v>
      </c>
      <c r="AA11" s="35">
        <v>17.581034482758621</v>
      </c>
      <c r="AB11" s="36">
        <v>13.824860483656657</v>
      </c>
      <c r="AC11" s="58">
        <v>14.000000000000002</v>
      </c>
      <c r="AD11" s="67"/>
      <c r="AE11" s="58">
        <v>6.41</v>
      </c>
      <c r="AF11" s="58">
        <v>5.71</v>
      </c>
      <c r="AG11" s="62">
        <f t="shared" si="0"/>
        <v>19.768366310000598</v>
      </c>
      <c r="AH11" s="55" t="s">
        <v>140</v>
      </c>
      <c r="AI11" s="55" t="s">
        <v>29</v>
      </c>
      <c r="AJ11" s="63">
        <v>0.48</v>
      </c>
      <c r="AK11" s="69"/>
      <c r="AL11" s="65">
        <v>0.45400000000000001</v>
      </c>
      <c r="AM11" s="65"/>
      <c r="AN11" s="70">
        <v>0.46</v>
      </c>
      <c r="AO11" s="8">
        <v>11.809225777178924</v>
      </c>
      <c r="AP11" s="24"/>
      <c r="AQ11" s="9">
        <v>10.033816009576014</v>
      </c>
      <c r="AR11" s="9"/>
      <c r="AS11" s="9">
        <v>10.31412047037194</v>
      </c>
      <c r="AT11" s="66">
        <v>1.8549459893483524</v>
      </c>
      <c r="AU11" s="58">
        <v>5.0566813252750586</v>
      </c>
      <c r="AV11" s="58">
        <v>14.361471830614144</v>
      </c>
      <c r="AW11" s="58">
        <v>72.142557061852344</v>
      </c>
      <c r="AX11" s="58">
        <v>52.15522036916699</v>
      </c>
      <c r="AY11" s="58">
        <v>36.6692518027047</v>
      </c>
      <c r="AZ11" s="66">
        <v>17.8</v>
      </c>
      <c r="BA11" s="67"/>
      <c r="BB11" s="58">
        <v>16.100000000000001</v>
      </c>
      <c r="BC11" s="58"/>
      <c r="BD11" s="71">
        <v>16.5</v>
      </c>
      <c r="BE11" s="34">
        <v>21.5</v>
      </c>
      <c r="BF11" s="35">
        <v>16.5</v>
      </c>
      <c r="BG11" s="35">
        <v>14.02549019607843</v>
      </c>
      <c r="BH11" s="35">
        <v>17.581034482758621</v>
      </c>
      <c r="BI11" s="36">
        <v>13.824860483656657</v>
      </c>
      <c r="BJ11" s="58">
        <v>14.000000000000002</v>
      </c>
      <c r="BK11" s="67"/>
      <c r="BL11" s="58">
        <v>6.41</v>
      </c>
      <c r="BM11" s="58">
        <v>5.71</v>
      </c>
    </row>
    <row r="12" spans="1:65" s="1" customFormat="1">
      <c r="A12" s="55" t="s">
        <v>122</v>
      </c>
      <c r="B12" s="55"/>
      <c r="C12" s="63" t="s">
        <v>21</v>
      </c>
      <c r="D12" s="69"/>
      <c r="E12" s="65" t="s">
        <v>21</v>
      </c>
      <c r="F12" s="65"/>
      <c r="G12" s="65" t="s">
        <v>21</v>
      </c>
      <c r="H12" s="8" t="s">
        <v>21</v>
      </c>
      <c r="I12" s="24"/>
      <c r="J12" s="9" t="s">
        <v>21</v>
      </c>
      <c r="K12" s="9"/>
      <c r="L12" s="10" t="s">
        <v>21</v>
      </c>
      <c r="M12" s="58" t="s">
        <v>21</v>
      </c>
      <c r="N12" s="58" t="s">
        <v>21</v>
      </c>
      <c r="O12" s="58" t="s">
        <v>21</v>
      </c>
      <c r="P12" s="58" t="s">
        <v>21</v>
      </c>
      <c r="Q12" s="58" t="s">
        <v>21</v>
      </c>
      <c r="R12" s="58" t="s">
        <v>21</v>
      </c>
      <c r="S12" s="66" t="s">
        <v>21</v>
      </c>
      <c r="T12" s="67"/>
      <c r="U12" s="58" t="s">
        <v>21</v>
      </c>
      <c r="V12" s="58"/>
      <c r="W12" s="71" t="s">
        <v>21</v>
      </c>
      <c r="X12" s="34" t="s">
        <v>21</v>
      </c>
      <c r="Y12" s="35" t="s">
        <v>21</v>
      </c>
      <c r="Z12" s="35" t="s">
        <v>21</v>
      </c>
      <c r="AA12" s="35" t="s">
        <v>21</v>
      </c>
      <c r="AB12" s="36" t="s">
        <v>21</v>
      </c>
      <c r="AC12" s="58" t="s">
        <v>21</v>
      </c>
      <c r="AD12" s="67"/>
      <c r="AE12" s="58" t="s">
        <v>21</v>
      </c>
      <c r="AF12" s="58" t="s">
        <v>21</v>
      </c>
      <c r="AG12" s="62"/>
      <c r="AH12" s="55" t="s">
        <v>141</v>
      </c>
      <c r="AI12" s="55"/>
      <c r="AJ12" s="63" t="s">
        <v>21</v>
      </c>
      <c r="AK12" s="69"/>
      <c r="AL12" s="65" t="s">
        <v>21</v>
      </c>
      <c r="AM12" s="65"/>
      <c r="AN12" s="65" t="s">
        <v>21</v>
      </c>
      <c r="AO12" s="8" t="s">
        <v>21</v>
      </c>
      <c r="AP12" s="24"/>
      <c r="AQ12" s="9" t="s">
        <v>21</v>
      </c>
      <c r="AR12" s="9"/>
      <c r="AS12" s="10" t="s">
        <v>21</v>
      </c>
      <c r="AT12" s="58" t="s">
        <v>21</v>
      </c>
      <c r="AU12" s="58" t="s">
        <v>21</v>
      </c>
      <c r="AV12" s="58" t="s">
        <v>21</v>
      </c>
      <c r="AW12" s="58" t="s">
        <v>21</v>
      </c>
      <c r="AX12" s="58" t="s">
        <v>21</v>
      </c>
      <c r="AY12" s="58" t="s">
        <v>21</v>
      </c>
      <c r="AZ12" s="66" t="s">
        <v>21</v>
      </c>
      <c r="BA12" s="67"/>
      <c r="BB12" s="58" t="s">
        <v>21</v>
      </c>
      <c r="BC12" s="58"/>
      <c r="BD12" s="71" t="s">
        <v>21</v>
      </c>
      <c r="BE12" s="34" t="s">
        <v>21</v>
      </c>
      <c r="BF12" s="35" t="s">
        <v>21</v>
      </c>
      <c r="BG12" s="35" t="s">
        <v>21</v>
      </c>
      <c r="BH12" s="35" t="s">
        <v>21</v>
      </c>
      <c r="BI12" s="36" t="s">
        <v>21</v>
      </c>
      <c r="BJ12" s="58" t="s">
        <v>21</v>
      </c>
      <c r="BK12" s="67"/>
      <c r="BL12" s="58" t="s">
        <v>21</v>
      </c>
      <c r="BM12" s="58" t="s">
        <v>21</v>
      </c>
    </row>
    <row r="13" spans="1:65" s="1" customFormat="1">
      <c r="A13" s="40" t="s">
        <v>91</v>
      </c>
      <c r="B13" s="55"/>
      <c r="C13" s="63" t="s">
        <v>21</v>
      </c>
      <c r="D13" s="69"/>
      <c r="E13" s="65">
        <v>0.47897549</v>
      </c>
      <c r="F13" s="65"/>
      <c r="G13" s="72">
        <v>0.48731020000000003</v>
      </c>
      <c r="H13" s="66" t="s">
        <v>21</v>
      </c>
      <c r="I13" s="67"/>
      <c r="J13" s="58">
        <v>13.197811604975296</v>
      </c>
      <c r="K13" s="58"/>
      <c r="L13" s="73">
        <v>13.324098620489936</v>
      </c>
      <c r="M13" s="74">
        <v>1.3470467243648316</v>
      </c>
      <c r="N13" s="73">
        <v>4.0359021551351537</v>
      </c>
      <c r="O13" s="73">
        <v>12.225875889563349</v>
      </c>
      <c r="P13" s="73">
        <v>74.874836689739112</v>
      </c>
      <c r="Q13" s="73">
        <v>53.774758337668658</v>
      </c>
      <c r="R13" s="73">
        <v>36.421220852027034</v>
      </c>
      <c r="S13" s="66" t="s">
        <v>21</v>
      </c>
      <c r="T13" s="67"/>
      <c r="U13" s="58">
        <v>20.888239299999999</v>
      </c>
      <c r="V13" s="58"/>
      <c r="W13" s="73">
        <v>20.307047799999999</v>
      </c>
      <c r="X13" s="74">
        <v>27.431943199999999</v>
      </c>
      <c r="Y13" s="73">
        <v>17.4309051</v>
      </c>
      <c r="Z13" s="73">
        <v>17.36138924645315</v>
      </c>
      <c r="AA13" s="73">
        <v>22.398507471661755</v>
      </c>
      <c r="AB13" s="73">
        <v>15.651298668818786</v>
      </c>
      <c r="AC13" s="75" t="s">
        <v>21</v>
      </c>
      <c r="AD13" s="76"/>
      <c r="AE13" s="77" t="s">
        <v>21</v>
      </c>
      <c r="AF13" s="77" t="s">
        <v>21</v>
      </c>
      <c r="AG13" s="62">
        <f t="shared" si="0"/>
        <v>27.037830383501067</v>
      </c>
      <c r="AH13" s="40" t="s">
        <v>91</v>
      </c>
      <c r="AI13" s="55"/>
      <c r="AJ13" s="63" t="s">
        <v>21</v>
      </c>
      <c r="AK13" s="69"/>
      <c r="AL13" s="65">
        <v>0.47897549</v>
      </c>
      <c r="AM13" s="65"/>
      <c r="AN13" s="72">
        <v>0.48731020000000003</v>
      </c>
      <c r="AO13" s="66" t="s">
        <v>21</v>
      </c>
      <c r="AP13" s="67"/>
      <c r="AQ13" s="58">
        <v>13.197811604975296</v>
      </c>
      <c r="AR13" s="58"/>
      <c r="AS13" s="73">
        <v>13.324098620489936</v>
      </c>
      <c r="AT13" s="74">
        <v>1.3470467243648316</v>
      </c>
      <c r="AU13" s="73">
        <v>4.0359021551351537</v>
      </c>
      <c r="AV13" s="73">
        <v>12.225875889563349</v>
      </c>
      <c r="AW13" s="73">
        <v>74.874836689739112</v>
      </c>
      <c r="AX13" s="73">
        <v>53.774758337668658</v>
      </c>
      <c r="AY13" s="73">
        <v>36.421220852027034</v>
      </c>
      <c r="AZ13" s="66" t="s">
        <v>21</v>
      </c>
      <c r="BA13" s="67"/>
      <c r="BB13" s="58">
        <v>20.888239299999999</v>
      </c>
      <c r="BC13" s="58"/>
      <c r="BD13" s="73">
        <v>20.307047799999999</v>
      </c>
      <c r="BE13" s="74">
        <v>27.431943199999999</v>
      </c>
      <c r="BF13" s="73">
        <v>17.4309051</v>
      </c>
      <c r="BG13" s="73">
        <v>17.36138924645315</v>
      </c>
      <c r="BH13" s="73">
        <v>22.398507471661755</v>
      </c>
      <c r="BI13" s="73">
        <v>15.651298668818786</v>
      </c>
      <c r="BJ13" s="75" t="s">
        <v>21</v>
      </c>
      <c r="BK13" s="76"/>
      <c r="BL13" s="77" t="s">
        <v>21</v>
      </c>
      <c r="BM13" s="77" t="s">
        <v>21</v>
      </c>
    </row>
    <row r="14" spans="1:65" s="1" customFormat="1">
      <c r="A14" s="55" t="s">
        <v>30</v>
      </c>
      <c r="B14" s="55" t="s">
        <v>31</v>
      </c>
      <c r="C14" s="63">
        <v>0.25606578642869149</v>
      </c>
      <c r="D14" s="64"/>
      <c r="E14" s="65">
        <v>0.24854794793646073</v>
      </c>
      <c r="F14" s="65"/>
      <c r="G14" s="65">
        <v>0.24826474715899516</v>
      </c>
      <c r="H14" s="66">
        <v>3.5992735598339189</v>
      </c>
      <c r="I14" s="24"/>
      <c r="J14" s="58">
        <v>3.5061463938952309</v>
      </c>
      <c r="K14" s="58"/>
      <c r="L14" s="58">
        <v>3.4976721438946234</v>
      </c>
      <c r="M14" s="66">
        <v>4.1509863109472844</v>
      </c>
      <c r="N14" s="58">
        <v>9.9316862622450124</v>
      </c>
      <c r="O14" s="58">
        <v>24.300471782513629</v>
      </c>
      <c r="P14" s="58">
        <v>57.614436006475088</v>
      </c>
      <c r="Q14" s="58">
        <v>34.737782381355295</v>
      </c>
      <c r="R14" s="58">
        <v>20.430631918098253</v>
      </c>
      <c r="S14" s="66">
        <v>5.4910898582502909</v>
      </c>
      <c r="T14" s="67"/>
      <c r="U14" s="58">
        <v>6.0849020910358593</v>
      </c>
      <c r="V14" s="58"/>
      <c r="W14" s="58">
        <v>5.5895474211251894</v>
      </c>
      <c r="X14" s="66">
        <v>7.0750603059985542</v>
      </c>
      <c r="Y14" s="58">
        <v>4.1644071200013091</v>
      </c>
      <c r="Z14" s="58">
        <v>4.362853356239297</v>
      </c>
      <c r="AA14" s="58">
        <v>8.1615967238049461</v>
      </c>
      <c r="AB14" s="58">
        <v>3.1606766269668651</v>
      </c>
      <c r="AC14" s="66">
        <v>3.3389818009912418</v>
      </c>
      <c r="AD14" s="67"/>
      <c r="AE14" s="58">
        <v>1.7240580632258444</v>
      </c>
      <c r="AF14" s="58">
        <v>1.2613193183838805</v>
      </c>
      <c r="AG14" s="62">
        <f t="shared" si="0"/>
        <v>4.921874077063829</v>
      </c>
      <c r="AH14" s="55" t="s">
        <v>142</v>
      </c>
      <c r="AI14" s="55" t="s">
        <v>31</v>
      </c>
      <c r="AJ14" s="63">
        <v>0.25606578642869149</v>
      </c>
      <c r="AK14" s="64"/>
      <c r="AL14" s="65">
        <v>0.24854794793646073</v>
      </c>
      <c r="AM14" s="65"/>
      <c r="AN14" s="65">
        <v>0.24826474715899516</v>
      </c>
      <c r="AO14" s="66">
        <v>3.5992735598339189</v>
      </c>
      <c r="AP14" s="24"/>
      <c r="AQ14" s="58">
        <v>3.5061463938952309</v>
      </c>
      <c r="AR14" s="58"/>
      <c r="AS14" s="58">
        <v>3.4976721438946234</v>
      </c>
      <c r="AT14" s="66">
        <v>4.1509863109472844</v>
      </c>
      <c r="AU14" s="58">
        <v>9.9316862622450124</v>
      </c>
      <c r="AV14" s="58">
        <v>24.300471782513629</v>
      </c>
      <c r="AW14" s="58">
        <v>57.614436006475088</v>
      </c>
      <c r="AX14" s="58">
        <v>34.737782381355295</v>
      </c>
      <c r="AY14" s="58">
        <v>20.430631918098253</v>
      </c>
      <c r="AZ14" s="66">
        <v>5.4910898582502909</v>
      </c>
      <c r="BA14" s="67"/>
      <c r="BB14" s="58">
        <v>6.0849020910358593</v>
      </c>
      <c r="BC14" s="58"/>
      <c r="BD14" s="58">
        <v>5.5895474211251894</v>
      </c>
      <c r="BE14" s="66">
        <v>7.0750603059985542</v>
      </c>
      <c r="BF14" s="58">
        <v>4.1644071200013091</v>
      </c>
      <c r="BG14" s="58">
        <v>4.362853356239297</v>
      </c>
      <c r="BH14" s="58">
        <v>8.1615967238049461</v>
      </c>
      <c r="BI14" s="58">
        <v>3.1606766269668651</v>
      </c>
      <c r="BJ14" s="66">
        <v>3.3389818009912418</v>
      </c>
      <c r="BK14" s="67"/>
      <c r="BL14" s="58">
        <v>1.7240580632258444</v>
      </c>
      <c r="BM14" s="58">
        <v>1.2613193183838805</v>
      </c>
    </row>
    <row r="15" spans="1:65" s="1" customFormat="1">
      <c r="A15" s="55" t="s">
        <v>32</v>
      </c>
      <c r="B15" s="55" t="s">
        <v>33</v>
      </c>
      <c r="C15" s="22">
        <v>0.24385833003561536</v>
      </c>
      <c r="D15" s="26" t="s">
        <v>20</v>
      </c>
      <c r="E15" s="65">
        <v>0.26400000000000001</v>
      </c>
      <c r="F15" s="65"/>
      <c r="G15" s="65">
        <v>0.26319999999999999</v>
      </c>
      <c r="H15" s="8">
        <v>3.443704859433574</v>
      </c>
      <c r="I15" s="26" t="s">
        <v>20</v>
      </c>
      <c r="J15" s="58">
        <v>3.7691201337194613</v>
      </c>
      <c r="K15" s="58"/>
      <c r="L15" s="58">
        <v>3.7660432570939055</v>
      </c>
      <c r="M15" s="66">
        <v>3.8046214500309747</v>
      </c>
      <c r="N15" s="58">
        <v>9.4469371166248308</v>
      </c>
      <c r="O15" s="58">
        <v>23.579457357401445</v>
      </c>
      <c r="P15" s="58">
        <v>58.268263250054609</v>
      </c>
      <c r="Q15" s="58">
        <v>35.57757382825509</v>
      </c>
      <c r="R15" s="58">
        <v>21.742765779927879</v>
      </c>
      <c r="S15" s="66">
        <v>5.8773333333333344</v>
      </c>
      <c r="T15" s="67" t="s">
        <v>20</v>
      </c>
      <c r="U15" s="58">
        <v>6.1400000000000006</v>
      </c>
      <c r="V15" s="58"/>
      <c r="W15" s="58">
        <v>6.36</v>
      </c>
      <c r="X15" s="66">
        <v>4.9000000000000004</v>
      </c>
      <c r="Y15" s="58">
        <v>20.3</v>
      </c>
      <c r="Z15" s="58">
        <v>5.0842829076620824</v>
      </c>
      <c r="AA15" s="58">
        <v>3.6080645161290321</v>
      </c>
      <c r="AB15" s="71">
        <v>4.6036842105263167</v>
      </c>
      <c r="AC15" s="66">
        <v>4.7274645030425981</v>
      </c>
      <c r="AD15" s="67" t="s">
        <v>20</v>
      </c>
      <c r="AE15" s="58">
        <v>4.72</v>
      </c>
      <c r="AF15" s="58">
        <v>4.47</v>
      </c>
      <c r="AG15" s="62">
        <f t="shared" si="0"/>
        <v>5.7148302572259491</v>
      </c>
      <c r="AH15" s="55" t="s">
        <v>143</v>
      </c>
      <c r="AI15" s="55" t="s">
        <v>33</v>
      </c>
      <c r="AJ15" s="22">
        <v>0.24385833003561536</v>
      </c>
      <c r="AK15" s="26" t="s">
        <v>20</v>
      </c>
      <c r="AL15" s="65">
        <v>0.26400000000000001</v>
      </c>
      <c r="AM15" s="65"/>
      <c r="AN15" s="65">
        <v>0.26319999999999999</v>
      </c>
      <c r="AO15" s="8">
        <v>3.443704859433574</v>
      </c>
      <c r="AP15" s="26" t="s">
        <v>20</v>
      </c>
      <c r="AQ15" s="58">
        <v>3.7691201337194613</v>
      </c>
      <c r="AR15" s="58"/>
      <c r="AS15" s="58">
        <v>3.7660432570939055</v>
      </c>
      <c r="AT15" s="66">
        <v>3.8046214500309747</v>
      </c>
      <c r="AU15" s="58">
        <v>9.4469371166248308</v>
      </c>
      <c r="AV15" s="58">
        <v>23.579457357401445</v>
      </c>
      <c r="AW15" s="58">
        <v>58.268263250054609</v>
      </c>
      <c r="AX15" s="58">
        <v>35.57757382825509</v>
      </c>
      <c r="AY15" s="58">
        <v>21.742765779927879</v>
      </c>
      <c r="AZ15" s="66">
        <v>5.8773333333333344</v>
      </c>
      <c r="BA15" s="67" t="s">
        <v>20</v>
      </c>
      <c r="BB15" s="58">
        <v>6.1400000000000006</v>
      </c>
      <c r="BC15" s="58"/>
      <c r="BD15" s="58">
        <v>6.36</v>
      </c>
      <c r="BE15" s="66">
        <v>4.9000000000000004</v>
      </c>
      <c r="BF15" s="58">
        <v>20.3</v>
      </c>
      <c r="BG15" s="58">
        <v>5.0842829076620824</v>
      </c>
      <c r="BH15" s="58">
        <v>3.6080645161290321</v>
      </c>
      <c r="BI15" s="71">
        <v>4.6036842105263167</v>
      </c>
      <c r="BJ15" s="66">
        <v>4.7274645030425981</v>
      </c>
      <c r="BK15" s="67" t="s">
        <v>20</v>
      </c>
      <c r="BL15" s="58">
        <v>4.72</v>
      </c>
      <c r="BM15" s="58">
        <v>4.47</v>
      </c>
    </row>
    <row r="16" spans="1:65" s="1" customFormat="1">
      <c r="A16" s="55" t="s">
        <v>34</v>
      </c>
      <c r="B16" s="55" t="s">
        <v>35</v>
      </c>
      <c r="C16" s="63">
        <v>0.3134109191884995</v>
      </c>
      <c r="D16" s="68"/>
      <c r="E16" s="65">
        <v>0.30519060621738348</v>
      </c>
      <c r="F16" s="65"/>
      <c r="G16" s="65">
        <v>0.30454020478670474</v>
      </c>
      <c r="H16" s="66">
        <v>5.1993029454968136</v>
      </c>
      <c r="I16" s="68"/>
      <c r="J16" s="58">
        <v>5.2007689784212179</v>
      </c>
      <c r="K16" s="58"/>
      <c r="L16" s="58">
        <v>5.1289642990425932</v>
      </c>
      <c r="M16" s="66">
        <v>2.8148375106281902</v>
      </c>
      <c r="N16" s="58">
        <v>7.3521499125862704</v>
      </c>
      <c r="O16" s="58">
        <v>20.292661446199549</v>
      </c>
      <c r="P16" s="58">
        <v>61.656310380816478</v>
      </c>
      <c r="Q16" s="58">
        <v>37.708914422864105</v>
      </c>
      <c r="R16" s="58">
        <v>22.233273527452084</v>
      </c>
      <c r="S16" s="66">
        <v>13.862987776183672</v>
      </c>
      <c r="T16" s="68"/>
      <c r="U16" s="58">
        <v>16.271285911298634</v>
      </c>
      <c r="V16" s="58"/>
      <c r="W16" s="58">
        <v>14.929885016063954</v>
      </c>
      <c r="X16" s="66">
        <v>8.724142509333296</v>
      </c>
      <c r="Y16" s="58">
        <v>14.577164629168388</v>
      </c>
      <c r="Z16" s="58">
        <v>10.646707702213307</v>
      </c>
      <c r="AA16" s="58">
        <v>34.498666654203006</v>
      </c>
      <c r="AB16" s="58">
        <v>7.6439661064422317</v>
      </c>
      <c r="AC16" s="66">
        <v>4.4300211340838214</v>
      </c>
      <c r="AD16" s="68"/>
      <c r="AE16" s="58" t="s">
        <v>21</v>
      </c>
      <c r="AF16" s="58" t="s">
        <v>21</v>
      </c>
      <c r="AG16" s="62">
        <f t="shared" si="0"/>
        <v>7.8985992774020772</v>
      </c>
      <c r="AH16" s="55" t="s">
        <v>144</v>
      </c>
      <c r="AI16" s="55" t="s">
        <v>35</v>
      </c>
      <c r="AJ16" s="63">
        <v>0.3134109191884995</v>
      </c>
      <c r="AK16" s="68"/>
      <c r="AL16" s="65">
        <v>0.30519060621738348</v>
      </c>
      <c r="AM16" s="65"/>
      <c r="AN16" s="65">
        <v>0.30454020478670474</v>
      </c>
      <c r="AO16" s="66">
        <v>5.1993029454968136</v>
      </c>
      <c r="AP16" s="68"/>
      <c r="AQ16" s="58">
        <v>5.2007689784212179</v>
      </c>
      <c r="AR16" s="58"/>
      <c r="AS16" s="58">
        <v>5.1289642990425932</v>
      </c>
      <c r="AT16" s="66">
        <v>2.8148375106281902</v>
      </c>
      <c r="AU16" s="58">
        <v>7.3521499125862704</v>
      </c>
      <c r="AV16" s="58">
        <v>20.292661446199549</v>
      </c>
      <c r="AW16" s="58">
        <v>61.656310380816478</v>
      </c>
      <c r="AX16" s="58">
        <v>37.708914422864105</v>
      </c>
      <c r="AY16" s="58">
        <v>22.233273527452084</v>
      </c>
      <c r="AZ16" s="66">
        <v>13.862987776183672</v>
      </c>
      <c r="BA16" s="68"/>
      <c r="BB16" s="58">
        <v>16.271285911298634</v>
      </c>
      <c r="BC16" s="58"/>
      <c r="BD16" s="58">
        <v>14.929885016063954</v>
      </c>
      <c r="BE16" s="66">
        <v>8.724142509333296</v>
      </c>
      <c r="BF16" s="58">
        <v>14.577164629168388</v>
      </c>
      <c r="BG16" s="58">
        <v>10.646707702213307</v>
      </c>
      <c r="BH16" s="58">
        <v>34.498666654203006</v>
      </c>
      <c r="BI16" s="58">
        <v>7.6439661064422317</v>
      </c>
      <c r="BJ16" s="66">
        <v>4.4300211340838214</v>
      </c>
      <c r="BK16" s="68"/>
      <c r="BL16" s="58" t="s">
        <v>21</v>
      </c>
      <c r="BM16" s="58" t="s">
        <v>21</v>
      </c>
    </row>
    <row r="17" spans="1:65" s="1" customFormat="1">
      <c r="A17" s="55" t="s">
        <v>36</v>
      </c>
      <c r="B17" s="55" t="s">
        <v>37</v>
      </c>
      <c r="C17" s="63">
        <v>0.26908499800000002</v>
      </c>
      <c r="D17" s="69"/>
      <c r="E17" s="65">
        <v>0.26634000000000002</v>
      </c>
      <c r="F17" s="65"/>
      <c r="G17" s="65">
        <v>0.26885999999999999</v>
      </c>
      <c r="H17" s="8">
        <v>3.9149279727130888</v>
      </c>
      <c r="I17" s="24"/>
      <c r="J17" s="9">
        <v>3.8180381241234786</v>
      </c>
      <c r="K17" s="9"/>
      <c r="L17" s="10">
        <v>3.8562080067189251</v>
      </c>
      <c r="M17" s="58">
        <v>3.9246354096352616</v>
      </c>
      <c r="N17" s="58">
        <v>9.409378426523805</v>
      </c>
      <c r="O17" s="58">
        <v>23.407211793333488</v>
      </c>
      <c r="P17" s="58">
        <v>58.792151387731849</v>
      </c>
      <c r="Q17" s="58">
        <v>36.284520426609419</v>
      </c>
      <c r="R17" s="58">
        <v>22.321919544809464</v>
      </c>
      <c r="S17" s="66">
        <v>7.8</v>
      </c>
      <c r="T17" s="67"/>
      <c r="U17" s="58">
        <v>6.3376599999999987</v>
      </c>
      <c r="V17" s="58"/>
      <c r="W17" s="71">
        <v>6.4597899999999999</v>
      </c>
      <c r="X17" s="66">
        <v>3.5000000000000004</v>
      </c>
      <c r="Y17" s="58">
        <v>17.5</v>
      </c>
      <c r="Z17" s="58">
        <v>5.4132812500000007</v>
      </c>
      <c r="AA17" s="58">
        <v>7.1965517241379313</v>
      </c>
      <c r="AB17" s="71">
        <v>3.5486376021798369</v>
      </c>
      <c r="AC17" s="58">
        <v>6.4</v>
      </c>
      <c r="AD17" s="67"/>
      <c r="AE17" s="58">
        <v>3.9255599999999999</v>
      </c>
      <c r="AF17" s="58">
        <v>4.1451099999999999</v>
      </c>
      <c r="AG17" s="62">
        <f t="shared" si="0"/>
        <v>5.6876415806695189</v>
      </c>
      <c r="AH17" s="55" t="s">
        <v>145</v>
      </c>
      <c r="AI17" s="55" t="s">
        <v>37</v>
      </c>
      <c r="AJ17" s="63">
        <v>0.26908499800000002</v>
      </c>
      <c r="AK17" s="69"/>
      <c r="AL17" s="65">
        <v>0.26634000000000002</v>
      </c>
      <c r="AM17" s="65"/>
      <c r="AN17" s="65">
        <v>0.26885999999999999</v>
      </c>
      <c r="AO17" s="8">
        <v>3.9149279727130888</v>
      </c>
      <c r="AP17" s="24"/>
      <c r="AQ17" s="9">
        <v>3.8180381241234786</v>
      </c>
      <c r="AR17" s="9"/>
      <c r="AS17" s="10">
        <v>3.8562080067189251</v>
      </c>
      <c r="AT17" s="58">
        <v>3.9246354096352616</v>
      </c>
      <c r="AU17" s="58">
        <v>9.409378426523805</v>
      </c>
      <c r="AV17" s="58">
        <v>23.407211793333488</v>
      </c>
      <c r="AW17" s="58">
        <v>58.792151387731849</v>
      </c>
      <c r="AX17" s="58">
        <v>36.284520426609419</v>
      </c>
      <c r="AY17" s="58">
        <v>22.321919544809464</v>
      </c>
      <c r="AZ17" s="66">
        <v>7.8</v>
      </c>
      <c r="BA17" s="67"/>
      <c r="BB17" s="58">
        <v>6.3376599999999987</v>
      </c>
      <c r="BC17" s="58"/>
      <c r="BD17" s="71">
        <v>6.4597899999999999</v>
      </c>
      <c r="BE17" s="66">
        <v>3.5000000000000004</v>
      </c>
      <c r="BF17" s="58">
        <v>17.5</v>
      </c>
      <c r="BG17" s="58">
        <v>5.4132812500000007</v>
      </c>
      <c r="BH17" s="58">
        <v>7.1965517241379313</v>
      </c>
      <c r="BI17" s="71">
        <v>3.5486376021798369</v>
      </c>
      <c r="BJ17" s="58">
        <v>6.4</v>
      </c>
      <c r="BK17" s="67"/>
      <c r="BL17" s="58">
        <v>3.9255599999999999</v>
      </c>
      <c r="BM17" s="58">
        <v>4.1451099999999999</v>
      </c>
    </row>
    <row r="18" spans="1:65" s="1" customFormat="1">
      <c r="A18" s="55" t="s">
        <v>38</v>
      </c>
      <c r="B18" s="55" t="s">
        <v>39</v>
      </c>
      <c r="C18" s="22">
        <v>0.29491503267973856</v>
      </c>
      <c r="D18" s="26" t="s">
        <v>20</v>
      </c>
      <c r="E18" s="65">
        <v>0.30099999999999999</v>
      </c>
      <c r="F18" s="65"/>
      <c r="G18" s="65">
        <v>0.29199999999999998</v>
      </c>
      <c r="H18" s="8">
        <v>4.4004971383367737</v>
      </c>
      <c r="I18" s="26" t="s">
        <v>20</v>
      </c>
      <c r="J18" s="58">
        <v>4.5511982570806104</v>
      </c>
      <c r="K18" s="58"/>
      <c r="L18" s="58">
        <v>4.4000000000000004</v>
      </c>
      <c r="M18" s="66">
        <v>3.4124087591240873</v>
      </c>
      <c r="N18" s="58">
        <v>8.6678832116788325</v>
      </c>
      <c r="O18" s="58">
        <v>22.324817518248175</v>
      </c>
      <c r="P18" s="58">
        <v>60.248175182481759</v>
      </c>
      <c r="Q18" s="58">
        <v>38.138686131386862</v>
      </c>
      <c r="R18" s="58">
        <v>24.032846715328468</v>
      </c>
      <c r="S18" s="66">
        <v>7.558940745857547</v>
      </c>
      <c r="T18" s="67" t="s">
        <v>20</v>
      </c>
      <c r="U18" s="58">
        <v>8.5</v>
      </c>
      <c r="V18" s="58"/>
      <c r="W18" s="58">
        <v>8.4</v>
      </c>
      <c r="X18" s="66">
        <v>11.700000000000001</v>
      </c>
      <c r="Y18" s="58">
        <v>13.200000000000001</v>
      </c>
      <c r="Z18" s="58">
        <v>7.720235756385069</v>
      </c>
      <c r="AA18" s="58">
        <v>4.387765957446808</v>
      </c>
      <c r="AB18" s="58">
        <v>7.1046478873239449</v>
      </c>
      <c r="AC18" s="66" t="s">
        <v>21</v>
      </c>
      <c r="AD18" s="67"/>
      <c r="AE18" s="58">
        <v>7.0000000000000009</v>
      </c>
      <c r="AF18" s="58">
        <v>6.6000000000000005</v>
      </c>
      <c r="AG18" s="62">
        <f t="shared" si="0"/>
        <v>7.0427807486631027</v>
      </c>
      <c r="AH18" s="55" t="s">
        <v>38</v>
      </c>
      <c r="AI18" s="55" t="s">
        <v>39</v>
      </c>
      <c r="AJ18" s="22">
        <v>0.29491503267973856</v>
      </c>
      <c r="AK18" s="26" t="s">
        <v>20</v>
      </c>
      <c r="AL18" s="65">
        <v>0.30099999999999999</v>
      </c>
      <c r="AM18" s="65"/>
      <c r="AN18" s="65">
        <v>0.29199999999999998</v>
      </c>
      <c r="AO18" s="8">
        <v>4.4004971383367737</v>
      </c>
      <c r="AP18" s="26" t="s">
        <v>20</v>
      </c>
      <c r="AQ18" s="58">
        <v>4.5511982570806104</v>
      </c>
      <c r="AR18" s="58"/>
      <c r="AS18" s="58">
        <v>4.4000000000000004</v>
      </c>
      <c r="AT18" s="66">
        <v>3.4124087591240873</v>
      </c>
      <c r="AU18" s="58">
        <v>8.6678832116788325</v>
      </c>
      <c r="AV18" s="58">
        <v>22.324817518248175</v>
      </c>
      <c r="AW18" s="58">
        <v>60.248175182481759</v>
      </c>
      <c r="AX18" s="58">
        <v>38.138686131386862</v>
      </c>
      <c r="AY18" s="58">
        <v>24.032846715328468</v>
      </c>
      <c r="AZ18" s="66">
        <v>7.558940745857547</v>
      </c>
      <c r="BA18" s="67" t="s">
        <v>20</v>
      </c>
      <c r="BB18" s="58">
        <v>8.5</v>
      </c>
      <c r="BC18" s="58"/>
      <c r="BD18" s="58">
        <v>8.4</v>
      </c>
      <c r="BE18" s="66">
        <v>11.700000000000001</v>
      </c>
      <c r="BF18" s="58">
        <v>13.200000000000001</v>
      </c>
      <c r="BG18" s="58">
        <v>7.720235756385069</v>
      </c>
      <c r="BH18" s="58">
        <v>4.387765957446808</v>
      </c>
      <c r="BI18" s="58">
        <v>7.1046478873239449</v>
      </c>
      <c r="BJ18" s="66" t="s">
        <v>21</v>
      </c>
      <c r="BK18" s="67"/>
      <c r="BL18" s="58">
        <v>7.0000000000000009</v>
      </c>
      <c r="BM18" s="58">
        <v>6.6000000000000005</v>
      </c>
    </row>
    <row r="19" spans="1:65" s="1" customFormat="1">
      <c r="A19" s="55" t="s">
        <v>40</v>
      </c>
      <c r="B19" s="55" t="s">
        <v>41</v>
      </c>
      <c r="C19" s="22">
        <v>0.28472999999999998</v>
      </c>
      <c r="D19" s="26"/>
      <c r="E19" s="65">
        <v>0.28915999999999997</v>
      </c>
      <c r="F19" s="65"/>
      <c r="G19" s="65">
        <v>0.28933999999999999</v>
      </c>
      <c r="H19" s="8">
        <v>4.2802692905230462</v>
      </c>
      <c r="I19" s="24"/>
      <c r="J19" s="58">
        <v>4.4542051076347109</v>
      </c>
      <c r="K19" s="58"/>
      <c r="L19" s="58">
        <v>4.4344630112397967</v>
      </c>
      <c r="M19" s="66">
        <v>3.3142939772973756</v>
      </c>
      <c r="N19" s="58">
        <v>8.4588966813679409</v>
      </c>
      <c r="O19" s="58">
        <v>22.10866893210903</v>
      </c>
      <c r="P19" s="58">
        <v>60.09796833200781</v>
      </c>
      <c r="Q19" s="58">
        <v>37.5106644494252</v>
      </c>
      <c r="R19" s="58">
        <v>23.244884679343503</v>
      </c>
      <c r="S19" s="8">
        <v>8.98</v>
      </c>
      <c r="T19" s="24"/>
      <c r="U19" s="58">
        <v>10.37</v>
      </c>
      <c r="V19" s="58"/>
      <c r="W19" s="58">
        <v>9.81</v>
      </c>
      <c r="X19" s="66">
        <v>11.12</v>
      </c>
      <c r="Y19" s="58">
        <v>16.850000000000001</v>
      </c>
      <c r="Z19" s="58">
        <v>8.6137474986356199</v>
      </c>
      <c r="AA19" s="58">
        <v>9.1554063260340648</v>
      </c>
      <c r="AB19" s="71">
        <v>4.2764487278334613</v>
      </c>
      <c r="AC19" s="8">
        <v>8.84</v>
      </c>
      <c r="AD19" s="24"/>
      <c r="AE19" s="58">
        <v>6.15</v>
      </c>
      <c r="AF19" s="58">
        <v>7.03</v>
      </c>
      <c r="AG19" s="62">
        <f t="shared" si="0"/>
        <v>7.0135253054101216</v>
      </c>
      <c r="AH19" s="55" t="s">
        <v>146</v>
      </c>
      <c r="AI19" s="55" t="s">
        <v>41</v>
      </c>
      <c r="AJ19" s="22">
        <v>0.28472999999999998</v>
      </c>
      <c r="AK19" s="26"/>
      <c r="AL19" s="65">
        <v>0.28915999999999997</v>
      </c>
      <c r="AM19" s="65"/>
      <c r="AN19" s="65">
        <v>0.28933999999999999</v>
      </c>
      <c r="AO19" s="8">
        <v>4.2802692905230462</v>
      </c>
      <c r="AP19" s="24"/>
      <c r="AQ19" s="58">
        <v>4.4542051076347109</v>
      </c>
      <c r="AR19" s="58"/>
      <c r="AS19" s="58">
        <v>4.4344630112397967</v>
      </c>
      <c r="AT19" s="66">
        <v>3.3142939772973756</v>
      </c>
      <c r="AU19" s="58">
        <v>8.4588966813679409</v>
      </c>
      <c r="AV19" s="58">
        <v>22.10866893210903</v>
      </c>
      <c r="AW19" s="58">
        <v>60.09796833200781</v>
      </c>
      <c r="AX19" s="58">
        <v>37.5106644494252</v>
      </c>
      <c r="AY19" s="58">
        <v>23.244884679343503</v>
      </c>
      <c r="AZ19" s="8">
        <v>8.98</v>
      </c>
      <c r="BA19" s="24"/>
      <c r="BB19" s="58">
        <v>10.37</v>
      </c>
      <c r="BC19" s="58"/>
      <c r="BD19" s="58">
        <v>9.81</v>
      </c>
      <c r="BE19" s="66">
        <v>11.12</v>
      </c>
      <c r="BF19" s="58">
        <v>16.850000000000001</v>
      </c>
      <c r="BG19" s="58">
        <v>8.6137474986356199</v>
      </c>
      <c r="BH19" s="58">
        <v>9.1554063260340648</v>
      </c>
      <c r="BI19" s="71">
        <v>4.2764487278334613</v>
      </c>
      <c r="BJ19" s="8">
        <v>8.84</v>
      </c>
      <c r="BK19" s="24"/>
      <c r="BL19" s="58">
        <v>6.15</v>
      </c>
      <c r="BM19" s="58">
        <v>7.03</v>
      </c>
    </row>
    <row r="20" spans="1:65" s="1" customFormat="1">
      <c r="A20" s="55" t="s">
        <v>42</v>
      </c>
      <c r="B20" s="55" t="s">
        <v>43</v>
      </c>
      <c r="C20" s="63">
        <v>0.32862570839445149</v>
      </c>
      <c r="D20" s="64"/>
      <c r="E20" s="65">
        <v>0.30556567179454874</v>
      </c>
      <c r="F20" s="65"/>
      <c r="G20" s="65">
        <v>0.30800546077223601</v>
      </c>
      <c r="H20" s="66">
        <v>5.5982717707862122</v>
      </c>
      <c r="I20" s="24"/>
      <c r="J20" s="58">
        <v>4.9739515304102184</v>
      </c>
      <c r="K20" s="58"/>
      <c r="L20" s="58">
        <v>5.0289696967478035</v>
      </c>
      <c r="M20" s="66">
        <v>2.7429631455434991</v>
      </c>
      <c r="N20" s="58">
        <v>7.6330100170447768</v>
      </c>
      <c r="O20" s="58">
        <v>20.816489542556795</v>
      </c>
      <c r="P20" s="58">
        <v>61.523842510401558</v>
      </c>
      <c r="Q20" s="58">
        <v>38.386176070690617</v>
      </c>
      <c r="R20" s="58">
        <v>23.665520330318234</v>
      </c>
      <c r="S20" s="66">
        <v>13.228562758132153</v>
      </c>
      <c r="T20" s="67"/>
      <c r="U20" s="58">
        <v>12.084115181757138</v>
      </c>
      <c r="V20" s="58"/>
      <c r="W20" s="58">
        <v>11.455969491253686</v>
      </c>
      <c r="X20" s="66">
        <v>14.446523785317305</v>
      </c>
      <c r="Y20" s="58">
        <v>14.570698019282826</v>
      </c>
      <c r="Z20" s="58">
        <v>11.874722311182859</v>
      </c>
      <c r="AA20" s="58">
        <v>7.1897038729460556</v>
      </c>
      <c r="AB20" s="58">
        <v>9.119940371499407</v>
      </c>
      <c r="AC20" s="66">
        <v>11.343761964752936</v>
      </c>
      <c r="AD20" s="67"/>
      <c r="AE20" s="58">
        <v>25.856413747745165</v>
      </c>
      <c r="AF20" s="58">
        <v>22.487244800080454</v>
      </c>
      <c r="AG20" s="62">
        <f t="shared" si="0"/>
        <v>8.6277208531830549</v>
      </c>
      <c r="AH20" s="55" t="s">
        <v>147</v>
      </c>
      <c r="AI20" s="55" t="s">
        <v>43</v>
      </c>
      <c r="AJ20" s="63">
        <v>0.32862570839445149</v>
      </c>
      <c r="AK20" s="64"/>
      <c r="AL20" s="65">
        <v>0.30556567179454874</v>
      </c>
      <c r="AM20" s="65"/>
      <c r="AN20" s="65">
        <v>0.30800546077223601</v>
      </c>
      <c r="AO20" s="66">
        <v>5.5982717707862122</v>
      </c>
      <c r="AP20" s="24"/>
      <c r="AQ20" s="58">
        <v>4.9739515304102184</v>
      </c>
      <c r="AR20" s="58"/>
      <c r="AS20" s="58">
        <v>5.0289696967478035</v>
      </c>
      <c r="AT20" s="66">
        <v>2.7429631455434991</v>
      </c>
      <c r="AU20" s="58">
        <v>7.6330100170447768</v>
      </c>
      <c r="AV20" s="58">
        <v>20.816489542556795</v>
      </c>
      <c r="AW20" s="58">
        <v>61.523842510401558</v>
      </c>
      <c r="AX20" s="58">
        <v>38.386176070690617</v>
      </c>
      <c r="AY20" s="58">
        <v>23.665520330318234</v>
      </c>
      <c r="AZ20" s="66">
        <v>13.228562758132153</v>
      </c>
      <c r="BA20" s="67"/>
      <c r="BB20" s="58">
        <v>12.084115181757138</v>
      </c>
      <c r="BC20" s="58"/>
      <c r="BD20" s="58">
        <v>11.455969491253686</v>
      </c>
      <c r="BE20" s="66">
        <v>14.446523785317305</v>
      </c>
      <c r="BF20" s="58">
        <v>14.570698019282826</v>
      </c>
      <c r="BG20" s="58">
        <v>11.874722311182859</v>
      </c>
      <c r="BH20" s="58">
        <v>7.1897038729460556</v>
      </c>
      <c r="BI20" s="58">
        <v>9.119940371499407</v>
      </c>
      <c r="BJ20" s="66">
        <v>11.343761964752936</v>
      </c>
      <c r="BK20" s="67"/>
      <c r="BL20" s="58">
        <v>25.856413747745165</v>
      </c>
      <c r="BM20" s="58">
        <v>22.487244800080454</v>
      </c>
    </row>
    <row r="21" spans="1:65" s="1" customFormat="1">
      <c r="A21" s="55" t="s">
        <v>44</v>
      </c>
      <c r="B21" s="55" t="s">
        <v>45</v>
      </c>
      <c r="C21" s="63">
        <v>0.25718654874383362</v>
      </c>
      <c r="D21" s="64"/>
      <c r="E21" s="65">
        <v>0.27966154507684093</v>
      </c>
      <c r="F21" s="65"/>
      <c r="G21" s="65">
        <v>0.2864733950557008</v>
      </c>
      <c r="H21" s="66">
        <v>3.6817529545441969</v>
      </c>
      <c r="I21" s="24"/>
      <c r="J21" s="58">
        <v>4.2196042861006848</v>
      </c>
      <c r="K21" s="58"/>
      <c r="L21" s="58">
        <v>4.3678947879389192</v>
      </c>
      <c r="M21" s="66">
        <v>3.0595948938060289</v>
      </c>
      <c r="N21" s="58">
        <v>8.4523569700562611</v>
      </c>
      <c r="O21" s="58">
        <v>22.215255138055042</v>
      </c>
      <c r="P21" s="58">
        <v>59.89457356544461</v>
      </c>
      <c r="Q21" s="58">
        <v>36.919005955307938</v>
      </c>
      <c r="R21" s="58">
        <v>22.712081005917344</v>
      </c>
      <c r="S21" s="66">
        <v>6.5229289866869298</v>
      </c>
      <c r="T21" s="67"/>
      <c r="U21" s="58">
        <v>8.6955565361971967</v>
      </c>
      <c r="V21" s="58"/>
      <c r="W21" s="58">
        <v>9.2371111376048756</v>
      </c>
      <c r="X21" s="66">
        <v>8.4126878894902415</v>
      </c>
      <c r="Y21" s="58">
        <v>6.6847801305014638</v>
      </c>
      <c r="Z21" s="58">
        <v>8.713550491941497</v>
      </c>
      <c r="AA21" s="58">
        <v>13.186841320842014</v>
      </c>
      <c r="AB21" s="58">
        <v>6.2373635352713279</v>
      </c>
      <c r="AC21" s="66">
        <v>7.1581857523305619</v>
      </c>
      <c r="AD21" s="67"/>
      <c r="AE21" s="58">
        <v>5.8848819148657805</v>
      </c>
      <c r="AF21" s="58">
        <v>6.1831712492642588</v>
      </c>
      <c r="AG21" s="62">
        <f t="shared" si="0"/>
        <v>7.42323143887337</v>
      </c>
      <c r="AH21" s="55" t="s">
        <v>148</v>
      </c>
      <c r="AI21" s="55" t="s">
        <v>45</v>
      </c>
      <c r="AJ21" s="63">
        <v>0.25718654874383362</v>
      </c>
      <c r="AK21" s="64"/>
      <c r="AL21" s="65">
        <v>0.27966154507684093</v>
      </c>
      <c r="AM21" s="65"/>
      <c r="AN21" s="65">
        <v>0.2864733950557008</v>
      </c>
      <c r="AO21" s="66">
        <v>3.6817529545441969</v>
      </c>
      <c r="AP21" s="24"/>
      <c r="AQ21" s="58">
        <v>4.2196042861006848</v>
      </c>
      <c r="AR21" s="58"/>
      <c r="AS21" s="58">
        <v>4.3678947879389192</v>
      </c>
      <c r="AT21" s="66">
        <v>3.0595948938060289</v>
      </c>
      <c r="AU21" s="58">
        <v>8.4523569700562611</v>
      </c>
      <c r="AV21" s="58">
        <v>22.215255138055042</v>
      </c>
      <c r="AW21" s="58">
        <v>59.89457356544461</v>
      </c>
      <c r="AX21" s="58">
        <v>36.919005955307938</v>
      </c>
      <c r="AY21" s="58">
        <v>22.712081005917344</v>
      </c>
      <c r="AZ21" s="66">
        <v>6.5229289866869298</v>
      </c>
      <c r="BA21" s="67"/>
      <c r="BB21" s="58">
        <v>8.6955565361971967</v>
      </c>
      <c r="BC21" s="58"/>
      <c r="BD21" s="58">
        <v>9.2371111376048756</v>
      </c>
      <c r="BE21" s="66">
        <v>8.4126878894902415</v>
      </c>
      <c r="BF21" s="58">
        <v>6.6847801305014638</v>
      </c>
      <c r="BG21" s="58">
        <v>8.713550491941497</v>
      </c>
      <c r="BH21" s="58">
        <v>13.186841320842014</v>
      </c>
      <c r="BI21" s="58">
        <v>6.2373635352713279</v>
      </c>
      <c r="BJ21" s="66">
        <v>7.1581857523305619</v>
      </c>
      <c r="BK21" s="67"/>
      <c r="BL21" s="58">
        <v>5.8848819148657805</v>
      </c>
      <c r="BM21" s="58">
        <v>6.1831712492642588</v>
      </c>
    </row>
    <row r="22" spans="1:65" s="1" customFormat="1">
      <c r="A22" s="55" t="s">
        <v>46</v>
      </c>
      <c r="B22" s="55" t="s">
        <v>47</v>
      </c>
      <c r="C22" s="63">
        <v>0.28536288525829323</v>
      </c>
      <c r="D22" s="64"/>
      <c r="E22" s="65">
        <v>0.26441943458674633</v>
      </c>
      <c r="F22" s="65"/>
      <c r="G22" s="65">
        <v>0.24960891339665281</v>
      </c>
      <c r="H22" s="66">
        <v>4.144181013225424</v>
      </c>
      <c r="I22" s="24"/>
      <c r="J22" s="58">
        <v>3.7663287518443034</v>
      </c>
      <c r="K22" s="58"/>
      <c r="L22" s="71">
        <v>3.4997251347144056</v>
      </c>
      <c r="M22" s="58">
        <v>4.1457886130702066</v>
      </c>
      <c r="N22" s="58">
        <v>9.9941613979661952</v>
      </c>
      <c r="O22" s="58">
        <v>24.575121985688952</v>
      </c>
      <c r="P22" s="58">
        <v>57.280464497125379</v>
      </c>
      <c r="Q22" s="58">
        <v>34.97681784485475</v>
      </c>
      <c r="R22" s="58">
        <v>21.340917316247282</v>
      </c>
      <c r="S22" s="66">
        <v>6.6419515438952121</v>
      </c>
      <c r="T22" s="67"/>
      <c r="U22" s="58">
        <v>6.0297109192605722</v>
      </c>
      <c r="V22" s="58"/>
      <c r="W22" s="71">
        <v>4.8591764085723561</v>
      </c>
      <c r="X22" s="58">
        <v>5.3923215753864699</v>
      </c>
      <c r="Y22" s="58">
        <v>4.9645905616190262</v>
      </c>
      <c r="Z22" s="58">
        <v>5.0579101031507436</v>
      </c>
      <c r="AA22" s="58">
        <v>3.0510733435372801</v>
      </c>
      <c r="AB22" s="71">
        <v>4.4450233110284589</v>
      </c>
      <c r="AC22" s="66">
        <v>3.7463337069537381</v>
      </c>
      <c r="AD22" s="67"/>
      <c r="AE22" s="58">
        <v>3.35612550835125</v>
      </c>
      <c r="AF22" s="58">
        <v>2.4567019357541646</v>
      </c>
      <c r="AG22" s="62">
        <f t="shared" si="0"/>
        <v>5.1476134718897413</v>
      </c>
      <c r="AH22" s="55" t="s">
        <v>149</v>
      </c>
      <c r="AI22" s="55" t="s">
        <v>47</v>
      </c>
      <c r="AJ22" s="63">
        <v>0.28536288525829323</v>
      </c>
      <c r="AK22" s="64"/>
      <c r="AL22" s="65">
        <v>0.26441943458674633</v>
      </c>
      <c r="AM22" s="65"/>
      <c r="AN22" s="65">
        <v>0.24960891339665281</v>
      </c>
      <c r="AO22" s="66">
        <v>4.144181013225424</v>
      </c>
      <c r="AP22" s="24"/>
      <c r="AQ22" s="58">
        <v>3.7663287518443034</v>
      </c>
      <c r="AR22" s="58"/>
      <c r="AS22" s="71">
        <v>3.4997251347144056</v>
      </c>
      <c r="AT22" s="58">
        <v>4.1457886130702066</v>
      </c>
      <c r="AU22" s="58">
        <v>9.9941613979661952</v>
      </c>
      <c r="AV22" s="58">
        <v>24.575121985688952</v>
      </c>
      <c r="AW22" s="58">
        <v>57.280464497125379</v>
      </c>
      <c r="AX22" s="58">
        <v>34.97681784485475</v>
      </c>
      <c r="AY22" s="58">
        <v>21.340917316247282</v>
      </c>
      <c r="AZ22" s="66">
        <v>6.6419515438952121</v>
      </c>
      <c r="BA22" s="67"/>
      <c r="BB22" s="58">
        <v>6.0297109192605722</v>
      </c>
      <c r="BC22" s="58"/>
      <c r="BD22" s="71">
        <v>4.8591764085723561</v>
      </c>
      <c r="BE22" s="58">
        <v>5.3923215753864699</v>
      </c>
      <c r="BF22" s="58">
        <v>4.9645905616190262</v>
      </c>
      <c r="BG22" s="58">
        <v>5.0579101031507436</v>
      </c>
      <c r="BH22" s="58">
        <v>3.0510733435372801</v>
      </c>
      <c r="BI22" s="71">
        <v>4.4450233110284589</v>
      </c>
      <c r="BJ22" s="66">
        <v>3.7463337069537381</v>
      </c>
      <c r="BK22" s="67"/>
      <c r="BL22" s="58">
        <v>3.35612550835125</v>
      </c>
      <c r="BM22" s="58">
        <v>2.4567019357541646</v>
      </c>
    </row>
    <row r="23" spans="1:65" s="1" customFormat="1">
      <c r="A23" s="55" t="s">
        <v>48</v>
      </c>
      <c r="B23" s="55" t="s">
        <v>49</v>
      </c>
      <c r="C23" s="78">
        <v>0.30367588412680258</v>
      </c>
      <c r="D23" s="64"/>
      <c r="E23" s="65">
        <v>0.29482746707900187</v>
      </c>
      <c r="F23" s="65"/>
      <c r="G23" s="65">
        <v>0.29240490749999998</v>
      </c>
      <c r="H23" s="8">
        <v>4.626610895640904</v>
      </c>
      <c r="I23" s="24"/>
      <c r="J23" s="58">
        <v>4.4220731223606711</v>
      </c>
      <c r="K23" s="58"/>
      <c r="L23" s="58">
        <v>4.2906535610176411</v>
      </c>
      <c r="M23" s="66">
        <v>3.7298493644452155</v>
      </c>
      <c r="N23" s="58">
        <v>8.8706529640147185</v>
      </c>
      <c r="O23" s="58">
        <v>22.168309638795535</v>
      </c>
      <c r="P23" s="58">
        <v>60.606791917728785</v>
      </c>
      <c r="Q23" s="58">
        <v>38.060898728601451</v>
      </c>
      <c r="R23" s="58">
        <v>23.644843444820062</v>
      </c>
      <c r="S23" s="66">
        <v>9.6421806066890863</v>
      </c>
      <c r="T23" s="67"/>
      <c r="U23" s="58">
        <v>8.9504084693497301</v>
      </c>
      <c r="V23" s="58"/>
      <c r="W23" s="58">
        <v>7.3983515999999998</v>
      </c>
      <c r="X23" s="66">
        <v>7.9678885000000008</v>
      </c>
      <c r="Y23" s="58">
        <v>5.6613432999999995</v>
      </c>
      <c r="Z23" s="58">
        <v>7.0987578506746516</v>
      </c>
      <c r="AA23" s="58">
        <v>6.8481467907024722</v>
      </c>
      <c r="AB23" s="71">
        <v>3.5745986135464336</v>
      </c>
      <c r="AC23" s="66">
        <v>7.259220005543134</v>
      </c>
      <c r="AD23" s="79"/>
      <c r="AE23" s="58">
        <v>6.1224096021317713</v>
      </c>
      <c r="AF23" s="58">
        <v>5.0506985999999996</v>
      </c>
      <c r="AG23" s="62">
        <f t="shared" si="0"/>
        <v>6.3393561333105035</v>
      </c>
      <c r="AH23" s="55" t="s">
        <v>150</v>
      </c>
      <c r="AI23" s="55" t="s">
        <v>49</v>
      </c>
      <c r="AJ23" s="78">
        <v>0.30367588412680258</v>
      </c>
      <c r="AK23" s="64"/>
      <c r="AL23" s="65">
        <v>0.29482746707900187</v>
      </c>
      <c r="AM23" s="65"/>
      <c r="AN23" s="65">
        <v>0.29240490749999998</v>
      </c>
      <c r="AO23" s="8">
        <v>4.626610895640904</v>
      </c>
      <c r="AP23" s="24"/>
      <c r="AQ23" s="58">
        <v>4.4220731223606711</v>
      </c>
      <c r="AR23" s="58"/>
      <c r="AS23" s="58">
        <v>4.2906535610176411</v>
      </c>
      <c r="AT23" s="66">
        <v>3.7298493644452155</v>
      </c>
      <c r="AU23" s="58">
        <v>8.8706529640147185</v>
      </c>
      <c r="AV23" s="58">
        <v>22.168309638795535</v>
      </c>
      <c r="AW23" s="58">
        <v>60.606791917728785</v>
      </c>
      <c r="AX23" s="58">
        <v>38.060898728601451</v>
      </c>
      <c r="AY23" s="58">
        <v>23.644843444820062</v>
      </c>
      <c r="AZ23" s="66">
        <v>9.6421806066890863</v>
      </c>
      <c r="BA23" s="67"/>
      <c r="BB23" s="58">
        <v>8.9504084693497301</v>
      </c>
      <c r="BC23" s="58"/>
      <c r="BD23" s="58">
        <v>7.3983515999999998</v>
      </c>
      <c r="BE23" s="66">
        <v>7.9678885000000008</v>
      </c>
      <c r="BF23" s="58">
        <v>5.6613432999999995</v>
      </c>
      <c r="BG23" s="58">
        <v>7.0987578506746516</v>
      </c>
      <c r="BH23" s="58">
        <v>6.8481467907024722</v>
      </c>
      <c r="BI23" s="71">
        <v>3.5745986135464336</v>
      </c>
      <c r="BJ23" s="66">
        <v>7.259220005543134</v>
      </c>
      <c r="BK23" s="79"/>
      <c r="BL23" s="58">
        <v>6.1224096021317713</v>
      </c>
      <c r="BM23" s="58">
        <v>5.0506985999999996</v>
      </c>
    </row>
    <row r="24" spans="1:65" s="1" customFormat="1">
      <c r="A24" s="80" t="s">
        <v>50</v>
      </c>
      <c r="B24" s="55" t="s">
        <v>51</v>
      </c>
      <c r="C24" s="22">
        <v>0.36458251487302995</v>
      </c>
      <c r="D24" s="26" t="s">
        <v>20</v>
      </c>
      <c r="E24" s="65">
        <v>0.34797</v>
      </c>
      <c r="F24" s="65"/>
      <c r="G24" s="72">
        <v>0.34227000000000002</v>
      </c>
      <c r="H24" s="8">
        <v>7.503399215548419</v>
      </c>
      <c r="I24" s="24" t="s">
        <v>20</v>
      </c>
      <c r="J24" s="58">
        <v>6.477348093130554</v>
      </c>
      <c r="K24" s="9"/>
      <c r="L24" s="73">
        <v>6.3602768529125528</v>
      </c>
      <c r="M24" s="74">
        <v>2.2286184654582391</v>
      </c>
      <c r="N24" s="73">
        <v>6.280806295619719</v>
      </c>
      <c r="O24" s="73">
        <v>18.502389343130169</v>
      </c>
      <c r="P24" s="73">
        <v>63.88619684530871</v>
      </c>
      <c r="Q24" s="73">
        <v>39.947666899657527</v>
      </c>
      <c r="R24" s="73">
        <v>24.253687524662897</v>
      </c>
      <c r="S24" s="8">
        <v>17.259393377711586</v>
      </c>
      <c r="T24" s="24" t="s">
        <v>20</v>
      </c>
      <c r="U24" s="58">
        <v>16.938274199999999</v>
      </c>
      <c r="V24" s="58"/>
      <c r="W24" s="73">
        <v>17.330000000000002</v>
      </c>
      <c r="X24" s="74">
        <v>21.958535400000002</v>
      </c>
      <c r="Y24" s="73">
        <v>18.299422700000001</v>
      </c>
      <c r="Z24" s="73">
        <v>13.302709258348436</v>
      </c>
      <c r="AA24" s="73">
        <v>18.682752879270144</v>
      </c>
      <c r="AB24" s="73">
        <v>6.43</v>
      </c>
      <c r="AC24" s="66" t="s">
        <v>21</v>
      </c>
      <c r="AD24" s="67"/>
      <c r="AE24" s="58">
        <v>7.7347527999999999</v>
      </c>
      <c r="AF24" s="73">
        <v>8.82</v>
      </c>
      <c r="AG24" s="62">
        <f t="shared" si="0"/>
        <v>10.882835218578322</v>
      </c>
      <c r="AH24" s="80" t="s">
        <v>151</v>
      </c>
      <c r="AI24" s="55" t="s">
        <v>51</v>
      </c>
      <c r="AJ24" s="22">
        <v>0.36458251487302995</v>
      </c>
      <c r="AK24" s="26" t="s">
        <v>20</v>
      </c>
      <c r="AL24" s="65">
        <v>0.34797</v>
      </c>
      <c r="AM24" s="65"/>
      <c r="AN24" s="72">
        <v>0.34227000000000002</v>
      </c>
      <c r="AO24" s="8">
        <v>7.503399215548419</v>
      </c>
      <c r="AP24" s="24" t="s">
        <v>20</v>
      </c>
      <c r="AQ24" s="58">
        <v>6.477348093130554</v>
      </c>
      <c r="AR24" s="9"/>
      <c r="AS24" s="73">
        <v>6.3602768529125528</v>
      </c>
      <c r="AT24" s="74">
        <v>2.2286184654582391</v>
      </c>
      <c r="AU24" s="73">
        <v>6.280806295619719</v>
      </c>
      <c r="AV24" s="73">
        <v>18.502389343130169</v>
      </c>
      <c r="AW24" s="73">
        <v>63.88619684530871</v>
      </c>
      <c r="AX24" s="73">
        <v>39.947666899657527</v>
      </c>
      <c r="AY24" s="73">
        <v>24.253687524662897</v>
      </c>
      <c r="AZ24" s="8">
        <v>17.259393377711586</v>
      </c>
      <c r="BA24" s="24" t="s">
        <v>20</v>
      </c>
      <c r="BB24" s="58">
        <v>16.938274199999999</v>
      </c>
      <c r="BC24" s="58"/>
      <c r="BD24" s="73">
        <v>17.330000000000002</v>
      </c>
      <c r="BE24" s="74">
        <v>21.958535400000002</v>
      </c>
      <c r="BF24" s="73">
        <v>18.299422700000001</v>
      </c>
      <c r="BG24" s="73">
        <v>13.302709258348436</v>
      </c>
      <c r="BH24" s="73">
        <v>18.682752879270144</v>
      </c>
      <c r="BI24" s="73">
        <v>6.43</v>
      </c>
      <c r="BJ24" s="66" t="s">
        <v>21</v>
      </c>
      <c r="BK24" s="67"/>
      <c r="BL24" s="58">
        <v>7.7347527999999999</v>
      </c>
      <c r="BM24" s="73">
        <v>8.82</v>
      </c>
    </row>
    <row r="25" spans="1:65" s="1" customFormat="1">
      <c r="A25" s="55" t="s">
        <v>52</v>
      </c>
      <c r="B25" s="55" t="s">
        <v>53</v>
      </c>
      <c r="C25" s="78">
        <v>0.31254104582239006</v>
      </c>
      <c r="D25" s="64"/>
      <c r="E25" s="65">
        <v>0.33441192157171895</v>
      </c>
      <c r="F25" s="65"/>
      <c r="G25" s="65">
        <v>0.32971464009999996</v>
      </c>
      <c r="H25" s="8">
        <v>5.1950601513964818</v>
      </c>
      <c r="I25" s="24"/>
      <c r="J25" s="58">
        <v>6.1236506883650259</v>
      </c>
      <c r="K25" s="58"/>
      <c r="L25" s="58">
        <v>6.0230552009047749</v>
      </c>
      <c r="M25" s="66">
        <v>2.0690940505640474</v>
      </c>
      <c r="N25" s="58">
        <v>6.5863939663133202</v>
      </c>
      <c r="O25" s="58">
        <v>19.394644788321706</v>
      </c>
      <c r="P25" s="58">
        <v>63.008915731805828</v>
      </c>
      <c r="Q25" s="58">
        <v>39.670214434011278</v>
      </c>
      <c r="R25" s="58">
        <v>24.489756548719814</v>
      </c>
      <c r="S25" s="66">
        <v>11.917917534875745</v>
      </c>
      <c r="T25" s="67"/>
      <c r="U25" s="58">
        <v>13.866385847825283</v>
      </c>
      <c r="V25" s="58"/>
      <c r="W25" s="58">
        <v>14.1937488</v>
      </c>
      <c r="X25" s="66">
        <v>18.041271699999999</v>
      </c>
      <c r="Y25" s="58">
        <v>15.624625699999999</v>
      </c>
      <c r="Z25" s="58">
        <v>13.987429151843758</v>
      </c>
      <c r="AA25" s="58">
        <v>11.294048670730037</v>
      </c>
      <c r="AB25" s="58">
        <v>11.702935850015066</v>
      </c>
      <c r="AC25" s="66">
        <v>10.618854723017348</v>
      </c>
      <c r="AD25" s="79"/>
      <c r="AE25" s="58">
        <v>14.713472348298914</v>
      </c>
      <c r="AF25" s="58">
        <v>14.613943900000001</v>
      </c>
      <c r="AG25" s="62">
        <f t="shared" si="0"/>
        <v>11.835980361571172</v>
      </c>
      <c r="AH25" s="55" t="s">
        <v>152</v>
      </c>
      <c r="AI25" s="55" t="s">
        <v>53</v>
      </c>
      <c r="AJ25" s="78">
        <v>0.31254104582239006</v>
      </c>
      <c r="AK25" s="64"/>
      <c r="AL25" s="65">
        <v>0.33441192157171895</v>
      </c>
      <c r="AM25" s="65"/>
      <c r="AN25" s="65">
        <v>0.32971464009999996</v>
      </c>
      <c r="AO25" s="8">
        <v>5.1950601513964818</v>
      </c>
      <c r="AP25" s="24"/>
      <c r="AQ25" s="58">
        <v>6.1236506883650259</v>
      </c>
      <c r="AR25" s="58"/>
      <c r="AS25" s="58">
        <v>6.0230552009047749</v>
      </c>
      <c r="AT25" s="66">
        <v>2.0690940505640474</v>
      </c>
      <c r="AU25" s="58">
        <v>6.5863939663133202</v>
      </c>
      <c r="AV25" s="58">
        <v>19.394644788321706</v>
      </c>
      <c r="AW25" s="58">
        <v>63.008915731805828</v>
      </c>
      <c r="AX25" s="58">
        <v>39.670214434011278</v>
      </c>
      <c r="AY25" s="58">
        <v>24.489756548719814</v>
      </c>
      <c r="AZ25" s="66">
        <v>11.917917534875745</v>
      </c>
      <c r="BA25" s="67"/>
      <c r="BB25" s="58">
        <v>13.866385847825283</v>
      </c>
      <c r="BC25" s="58"/>
      <c r="BD25" s="58">
        <v>14.1937488</v>
      </c>
      <c r="BE25" s="66">
        <v>18.041271699999999</v>
      </c>
      <c r="BF25" s="58">
        <v>15.624625699999999</v>
      </c>
      <c r="BG25" s="58">
        <v>13.987429151843758</v>
      </c>
      <c r="BH25" s="58">
        <v>11.294048670730037</v>
      </c>
      <c r="BI25" s="58">
        <v>11.702935850015066</v>
      </c>
      <c r="BJ25" s="66">
        <v>10.618854723017348</v>
      </c>
      <c r="BK25" s="79"/>
      <c r="BL25" s="58">
        <v>14.713472348298914</v>
      </c>
      <c r="BM25" s="58">
        <v>14.613943900000001</v>
      </c>
    </row>
    <row r="26" spans="1:65" s="1" customFormat="1">
      <c r="A26" s="55" t="s">
        <v>54</v>
      </c>
      <c r="B26" s="55" t="s">
        <v>55</v>
      </c>
      <c r="C26" s="22">
        <v>0.32925795557254145</v>
      </c>
      <c r="D26" s="26"/>
      <c r="E26" s="65">
        <v>0.33900000000000002</v>
      </c>
      <c r="F26" s="65" t="s">
        <v>20</v>
      </c>
      <c r="G26" s="65">
        <v>0.33400000000000002</v>
      </c>
      <c r="H26" s="8">
        <v>5.9542043113161753</v>
      </c>
      <c r="I26" s="24"/>
      <c r="J26" s="9">
        <v>6.1963520561205412</v>
      </c>
      <c r="K26" s="65" t="s">
        <v>20</v>
      </c>
      <c r="L26" s="58">
        <v>6.2247252747252748</v>
      </c>
      <c r="M26" s="66">
        <v>2.1762021762021759</v>
      </c>
      <c r="N26" s="58">
        <v>6.3882063882063882</v>
      </c>
      <c r="O26" s="58">
        <v>19.013689013689014</v>
      </c>
      <c r="P26" s="58">
        <v>63.415233415233416</v>
      </c>
      <c r="Q26" s="58">
        <v>39.764829764829763</v>
      </c>
      <c r="R26" s="58">
        <v>24.341874341874341</v>
      </c>
      <c r="S26" s="8">
        <v>16.006840783139459</v>
      </c>
      <c r="T26" s="24"/>
      <c r="U26" s="58">
        <v>16.005844155844155</v>
      </c>
      <c r="V26" s="65" t="s">
        <v>20</v>
      </c>
      <c r="W26" s="58">
        <v>15.7</v>
      </c>
      <c r="X26" s="66">
        <v>14.000000000000002</v>
      </c>
      <c r="Y26" s="58">
        <v>17.299999999999997</v>
      </c>
      <c r="Z26" s="58">
        <v>12.558461538461538</v>
      </c>
      <c r="AA26" s="58">
        <v>19.983333333333331</v>
      </c>
      <c r="AB26" s="58">
        <v>11.694052044609665</v>
      </c>
      <c r="AC26" s="66" t="s">
        <v>21</v>
      </c>
      <c r="AD26" s="67"/>
      <c r="AE26" s="58" t="s">
        <v>21</v>
      </c>
      <c r="AF26" s="58" t="s">
        <v>21</v>
      </c>
      <c r="AG26" s="62">
        <f t="shared" si="0"/>
        <v>11.185483870967744</v>
      </c>
      <c r="AH26" s="55" t="s">
        <v>153</v>
      </c>
      <c r="AI26" s="55" t="s">
        <v>55</v>
      </c>
      <c r="AJ26" s="22">
        <v>0.32925795557254145</v>
      </c>
      <c r="AK26" s="26"/>
      <c r="AL26" s="65">
        <v>0.33900000000000002</v>
      </c>
      <c r="AM26" s="65" t="s">
        <v>20</v>
      </c>
      <c r="AN26" s="65">
        <v>0.33400000000000002</v>
      </c>
      <c r="AO26" s="8">
        <v>5.9542043113161753</v>
      </c>
      <c r="AP26" s="24"/>
      <c r="AQ26" s="9">
        <v>6.1963520561205412</v>
      </c>
      <c r="AR26" s="65" t="s">
        <v>20</v>
      </c>
      <c r="AS26" s="58">
        <v>6.2247252747252748</v>
      </c>
      <c r="AT26" s="66">
        <v>2.1762021762021759</v>
      </c>
      <c r="AU26" s="58">
        <v>6.3882063882063882</v>
      </c>
      <c r="AV26" s="58">
        <v>19.013689013689014</v>
      </c>
      <c r="AW26" s="58">
        <v>63.415233415233416</v>
      </c>
      <c r="AX26" s="58">
        <v>39.764829764829763</v>
      </c>
      <c r="AY26" s="58">
        <v>24.341874341874341</v>
      </c>
      <c r="AZ26" s="8">
        <v>16.006840783139459</v>
      </c>
      <c r="BA26" s="24"/>
      <c r="BB26" s="58">
        <v>16.005844155844155</v>
      </c>
      <c r="BC26" s="65" t="s">
        <v>20</v>
      </c>
      <c r="BD26" s="58">
        <v>15.7</v>
      </c>
      <c r="BE26" s="66">
        <v>14.000000000000002</v>
      </c>
      <c r="BF26" s="58">
        <v>17.299999999999997</v>
      </c>
      <c r="BG26" s="58">
        <v>12.558461538461538</v>
      </c>
      <c r="BH26" s="58">
        <v>19.983333333333331</v>
      </c>
      <c r="BI26" s="58">
        <v>11.694052044609665</v>
      </c>
      <c r="BJ26" s="66" t="s">
        <v>21</v>
      </c>
      <c r="BK26" s="67"/>
      <c r="BL26" s="58" t="s">
        <v>21</v>
      </c>
      <c r="BM26" s="58" t="s">
        <v>21</v>
      </c>
    </row>
    <row r="27" spans="1:65" s="1" customFormat="1">
      <c r="A27" s="80" t="s">
        <v>56</v>
      </c>
      <c r="B27" s="55" t="s">
        <v>57</v>
      </c>
      <c r="C27" s="22">
        <v>0.312</v>
      </c>
      <c r="D27" s="68" t="s">
        <v>20</v>
      </c>
      <c r="E27" s="65">
        <v>0.34499999999999997</v>
      </c>
      <c r="F27" s="65"/>
      <c r="G27" s="72">
        <v>0.33100000000000002</v>
      </c>
      <c r="H27" s="8">
        <v>5.5983421638237987</v>
      </c>
      <c r="I27" s="68" t="s">
        <v>20</v>
      </c>
      <c r="J27" s="9">
        <v>6.9606256742179076</v>
      </c>
      <c r="K27" s="9"/>
      <c r="L27" s="10">
        <v>6.5395395395395397</v>
      </c>
      <c r="M27" s="66">
        <v>2.1965353938185443</v>
      </c>
      <c r="N27" s="58">
        <v>6.2250747756729812</v>
      </c>
      <c r="O27" s="58">
        <v>18.388584247258226</v>
      </c>
      <c r="P27" s="58">
        <v>64.388085742771679</v>
      </c>
      <c r="Q27" s="58">
        <v>40.709122632103686</v>
      </c>
      <c r="R27" s="58">
        <v>24.956380857427718</v>
      </c>
      <c r="S27" s="8">
        <v>14.799999999999999</v>
      </c>
      <c r="T27" s="68" t="s">
        <v>20</v>
      </c>
      <c r="U27" s="58">
        <v>17.3</v>
      </c>
      <c r="V27" s="58"/>
      <c r="W27" s="71">
        <v>16.7</v>
      </c>
      <c r="X27" s="34">
        <v>12.3</v>
      </c>
      <c r="Y27" s="35">
        <v>11.3</v>
      </c>
      <c r="Z27" s="35">
        <v>11.821853146853146</v>
      </c>
      <c r="AA27" s="35">
        <v>43.366447368421056</v>
      </c>
      <c r="AB27" s="35">
        <v>9.9818407960198989</v>
      </c>
      <c r="AC27" s="8">
        <v>14.399999999999999</v>
      </c>
      <c r="AD27" s="68" t="s">
        <v>20</v>
      </c>
      <c r="AE27" s="58" t="s">
        <v>21</v>
      </c>
      <c r="AF27" s="58" t="s">
        <v>21</v>
      </c>
      <c r="AG27" s="62">
        <f t="shared" si="0"/>
        <v>11.361702127659575</v>
      </c>
      <c r="AH27" s="80" t="s">
        <v>154</v>
      </c>
      <c r="AI27" s="55" t="s">
        <v>57</v>
      </c>
      <c r="AJ27" s="22">
        <v>0.312</v>
      </c>
      <c r="AK27" s="68" t="s">
        <v>20</v>
      </c>
      <c r="AL27" s="65">
        <v>0.34499999999999997</v>
      </c>
      <c r="AM27" s="65"/>
      <c r="AN27" s="72">
        <v>0.33100000000000002</v>
      </c>
      <c r="AO27" s="8">
        <v>5.5983421638237987</v>
      </c>
      <c r="AP27" s="68" t="s">
        <v>20</v>
      </c>
      <c r="AQ27" s="9">
        <v>6.9606256742179076</v>
      </c>
      <c r="AR27" s="9"/>
      <c r="AS27" s="10">
        <v>6.5395395395395397</v>
      </c>
      <c r="AT27" s="66">
        <v>2.1965353938185443</v>
      </c>
      <c r="AU27" s="58">
        <v>6.2250747756729812</v>
      </c>
      <c r="AV27" s="58">
        <v>18.388584247258226</v>
      </c>
      <c r="AW27" s="58">
        <v>64.388085742771679</v>
      </c>
      <c r="AX27" s="58">
        <v>40.709122632103686</v>
      </c>
      <c r="AY27" s="58">
        <v>24.956380857427718</v>
      </c>
      <c r="AZ27" s="8">
        <v>14.799999999999999</v>
      </c>
      <c r="BA27" s="68" t="s">
        <v>20</v>
      </c>
      <c r="BB27" s="58">
        <v>17.3</v>
      </c>
      <c r="BC27" s="58"/>
      <c r="BD27" s="71">
        <v>16.7</v>
      </c>
      <c r="BE27" s="34">
        <v>12.3</v>
      </c>
      <c r="BF27" s="35">
        <v>11.3</v>
      </c>
      <c r="BG27" s="35">
        <v>11.821853146853146</v>
      </c>
      <c r="BH27" s="35">
        <v>43.366447368421056</v>
      </c>
      <c r="BI27" s="35">
        <v>9.9818407960198989</v>
      </c>
      <c r="BJ27" s="8">
        <v>14.399999999999999</v>
      </c>
      <c r="BK27" s="68" t="s">
        <v>20</v>
      </c>
      <c r="BL27" s="58" t="s">
        <v>21</v>
      </c>
      <c r="BM27" s="58" t="s">
        <v>21</v>
      </c>
    </row>
    <row r="28" spans="1:65" s="1" customFormat="1">
      <c r="A28" s="80" t="s">
        <v>58</v>
      </c>
      <c r="B28" s="55" t="s">
        <v>59</v>
      </c>
      <c r="C28" s="63">
        <v>0.3754462288134191</v>
      </c>
      <c r="D28" s="64"/>
      <c r="E28" s="65">
        <v>0.35135776455903583</v>
      </c>
      <c r="F28" s="65"/>
      <c r="G28" s="72">
        <v>0.35488979104999996</v>
      </c>
      <c r="H28" s="66">
        <v>7.398444605669388</v>
      </c>
      <c r="I28" s="24"/>
      <c r="J28" s="58">
        <v>6.6024175531300013</v>
      </c>
      <c r="K28" s="58"/>
      <c r="L28" s="73">
        <v>6.6799950447297611</v>
      </c>
      <c r="M28" s="74">
        <v>2.3124695167123779</v>
      </c>
      <c r="N28" s="73">
        <v>6.262870408696215</v>
      </c>
      <c r="O28" s="73">
        <v>18.014789784905069</v>
      </c>
      <c r="P28" s="73">
        <v>65.0483654426247</v>
      </c>
      <c r="Q28" s="73">
        <v>41.835943295875374</v>
      </c>
      <c r="R28" s="73">
        <v>26.280579356276618</v>
      </c>
      <c r="S28" s="66">
        <v>18.639998612072699</v>
      </c>
      <c r="T28" s="67"/>
      <c r="U28" s="58">
        <v>17.481405493725092</v>
      </c>
      <c r="V28" s="58"/>
      <c r="W28" s="73">
        <v>16.868838699999998</v>
      </c>
      <c r="X28" s="74">
        <v>10.6348737</v>
      </c>
      <c r="Y28" s="73">
        <v>9.2548648999999994</v>
      </c>
      <c r="Z28" s="73">
        <v>13.636072358593507</v>
      </c>
      <c r="AA28" s="73">
        <v>35.020593393412092</v>
      </c>
      <c r="AB28" s="73">
        <v>8.912232241215639</v>
      </c>
      <c r="AC28" s="66">
        <v>5.3064868319658967</v>
      </c>
      <c r="AD28" s="67"/>
      <c r="AE28" s="58">
        <v>3.0124627667659047</v>
      </c>
      <c r="AF28" s="73">
        <v>2.3898299999999999</v>
      </c>
      <c r="AG28" s="62">
        <f t="shared" si="0"/>
        <v>11.3647246661394</v>
      </c>
      <c r="AH28" s="80" t="s">
        <v>155</v>
      </c>
      <c r="AI28" s="55" t="s">
        <v>59</v>
      </c>
      <c r="AJ28" s="63">
        <v>0.3754462288134191</v>
      </c>
      <c r="AK28" s="64"/>
      <c r="AL28" s="65">
        <v>0.35135776455903583</v>
      </c>
      <c r="AM28" s="65"/>
      <c r="AN28" s="72">
        <v>0.35488979104999996</v>
      </c>
      <c r="AO28" s="66">
        <v>7.398444605669388</v>
      </c>
      <c r="AP28" s="24"/>
      <c r="AQ28" s="58">
        <v>6.6024175531300013</v>
      </c>
      <c r="AR28" s="58"/>
      <c r="AS28" s="73">
        <v>6.6799950447297611</v>
      </c>
      <c r="AT28" s="74">
        <v>2.3124695167123779</v>
      </c>
      <c r="AU28" s="73">
        <v>6.262870408696215</v>
      </c>
      <c r="AV28" s="73">
        <v>18.014789784905069</v>
      </c>
      <c r="AW28" s="73">
        <v>65.0483654426247</v>
      </c>
      <c r="AX28" s="73">
        <v>41.835943295875374</v>
      </c>
      <c r="AY28" s="73">
        <v>26.280579356276618</v>
      </c>
      <c r="AZ28" s="66">
        <v>18.639998612072699</v>
      </c>
      <c r="BA28" s="67"/>
      <c r="BB28" s="58">
        <v>17.481405493725092</v>
      </c>
      <c r="BC28" s="58"/>
      <c r="BD28" s="73">
        <v>16.868838699999998</v>
      </c>
      <c r="BE28" s="74">
        <v>10.6348737</v>
      </c>
      <c r="BF28" s="73">
        <v>9.2548648999999994</v>
      </c>
      <c r="BG28" s="73">
        <v>13.636072358593507</v>
      </c>
      <c r="BH28" s="73">
        <v>35.020593393412092</v>
      </c>
      <c r="BI28" s="73">
        <v>8.912232241215639</v>
      </c>
      <c r="BJ28" s="66">
        <v>5.3064868319658967</v>
      </c>
      <c r="BK28" s="67"/>
      <c r="BL28" s="58">
        <v>3.0124627667659047</v>
      </c>
      <c r="BM28" s="73">
        <v>2.3898299999999999</v>
      </c>
    </row>
    <row r="29" spans="1:65" s="1" customFormat="1">
      <c r="A29" s="55" t="s">
        <v>97</v>
      </c>
      <c r="B29" s="55" t="s">
        <v>98</v>
      </c>
      <c r="C29" s="63">
        <v>0.33687621943905777</v>
      </c>
      <c r="D29" s="64"/>
      <c r="E29" s="65">
        <v>0.36118087552702338</v>
      </c>
      <c r="F29" s="65"/>
      <c r="G29" s="65">
        <v>0.35703255735286032</v>
      </c>
      <c r="H29" s="66">
        <v>5.7845580207269318</v>
      </c>
      <c r="I29" s="24"/>
      <c r="J29" s="58">
        <v>6.7821344181976748</v>
      </c>
      <c r="K29" s="58"/>
      <c r="L29" s="58">
        <v>6.4562727749951234</v>
      </c>
      <c r="M29" s="66">
        <v>2.4778628059848407</v>
      </c>
      <c r="N29" s="58">
        <v>6.5996790863853416</v>
      </c>
      <c r="O29" s="58">
        <v>18.240882267193474</v>
      </c>
      <c r="P29" s="58">
        <v>65.178070683080975</v>
      </c>
      <c r="Q29" s="58">
        <v>42.60932840913437</v>
      </c>
      <c r="R29" s="58">
        <v>27.04175651819406</v>
      </c>
      <c r="S29" s="66">
        <v>13.233418633367192</v>
      </c>
      <c r="T29" s="67"/>
      <c r="U29" s="58">
        <v>15.529029777092804</v>
      </c>
      <c r="V29" s="58"/>
      <c r="W29" s="58">
        <v>15.406325807330761</v>
      </c>
      <c r="X29" s="66">
        <v>14.940048956244144</v>
      </c>
      <c r="Y29" s="58">
        <v>9.8236000559721752</v>
      </c>
      <c r="Z29" s="58">
        <v>11.906932606839792</v>
      </c>
      <c r="AA29" s="58">
        <v>28.652512725277184</v>
      </c>
      <c r="AB29" s="58">
        <v>8.029548454961251</v>
      </c>
      <c r="AC29" s="66">
        <v>3.8994296271356936</v>
      </c>
      <c r="AD29" s="67"/>
      <c r="AE29" s="58">
        <v>3.6589718622827609</v>
      </c>
      <c r="AF29" s="58">
        <v>2.1167390579643985</v>
      </c>
      <c r="AG29" s="62">
        <f t="shared" si="0"/>
        <v>10.913338887399037</v>
      </c>
      <c r="AH29" s="55" t="s">
        <v>156</v>
      </c>
      <c r="AI29" s="55" t="s">
        <v>98</v>
      </c>
      <c r="AJ29" s="63">
        <v>0.33687621943905777</v>
      </c>
      <c r="AK29" s="64"/>
      <c r="AL29" s="65">
        <v>0.36118087552702338</v>
      </c>
      <c r="AM29" s="65"/>
      <c r="AN29" s="65">
        <v>0.35703255735286032</v>
      </c>
      <c r="AO29" s="66">
        <v>5.7845580207269318</v>
      </c>
      <c r="AP29" s="24"/>
      <c r="AQ29" s="58">
        <v>6.7821344181976748</v>
      </c>
      <c r="AR29" s="58"/>
      <c r="AS29" s="58">
        <v>6.4562727749951234</v>
      </c>
      <c r="AT29" s="66">
        <v>2.4778628059848407</v>
      </c>
      <c r="AU29" s="58">
        <v>6.5996790863853416</v>
      </c>
      <c r="AV29" s="58">
        <v>18.240882267193474</v>
      </c>
      <c r="AW29" s="58">
        <v>65.178070683080975</v>
      </c>
      <c r="AX29" s="58">
        <v>42.60932840913437</v>
      </c>
      <c r="AY29" s="58">
        <v>27.04175651819406</v>
      </c>
      <c r="AZ29" s="66">
        <v>13.233418633367192</v>
      </c>
      <c r="BA29" s="67"/>
      <c r="BB29" s="58">
        <v>15.529029777092804</v>
      </c>
      <c r="BC29" s="58"/>
      <c r="BD29" s="58">
        <v>15.406325807330761</v>
      </c>
      <c r="BE29" s="66">
        <v>14.940048956244144</v>
      </c>
      <c r="BF29" s="58">
        <v>9.8236000559721752</v>
      </c>
      <c r="BG29" s="58">
        <v>11.906932606839792</v>
      </c>
      <c r="BH29" s="58">
        <v>28.652512725277184</v>
      </c>
      <c r="BI29" s="58">
        <v>8.029548454961251</v>
      </c>
      <c r="BJ29" s="66">
        <v>3.8994296271356936</v>
      </c>
      <c r="BK29" s="67"/>
      <c r="BL29" s="58">
        <v>3.6589718622827609</v>
      </c>
      <c r="BM29" s="58">
        <v>2.1167390579643985</v>
      </c>
    </row>
    <row r="30" spans="1:65" s="1" customFormat="1">
      <c r="A30" s="55" t="s">
        <v>60</v>
      </c>
      <c r="B30" s="55" t="s">
        <v>61</v>
      </c>
      <c r="C30" s="63">
        <v>0.27706429145584299</v>
      </c>
      <c r="D30" s="68"/>
      <c r="E30" s="65">
        <v>0.31797481475050504</v>
      </c>
      <c r="F30" s="65"/>
      <c r="G30" s="65">
        <v>0.30467633420634854</v>
      </c>
      <c r="H30" s="66">
        <v>4.0493440422178564</v>
      </c>
      <c r="I30" s="68"/>
      <c r="J30" s="58">
        <v>5.214915530366846</v>
      </c>
      <c r="K30" s="58"/>
      <c r="L30" s="58">
        <v>4.7701173438140296</v>
      </c>
      <c r="M30" s="66">
        <v>3.2069248235054277</v>
      </c>
      <c r="N30" s="58">
        <v>8.0614053885970005</v>
      </c>
      <c r="O30" s="58">
        <v>21.024552898894882</v>
      </c>
      <c r="P30" s="58">
        <v>61.561864322327985</v>
      </c>
      <c r="Q30" s="58">
        <v>38.453849659662424</v>
      </c>
      <c r="R30" s="58">
        <v>23.421130618955228</v>
      </c>
      <c r="S30" s="66">
        <v>7.1138869849759718</v>
      </c>
      <c r="T30" s="68"/>
      <c r="U30" s="58">
        <v>11.36807582274465</v>
      </c>
      <c r="V30" s="58"/>
      <c r="W30" s="58">
        <v>10.499552824653344</v>
      </c>
      <c r="X30" s="66">
        <v>15.294125647963122</v>
      </c>
      <c r="Y30" s="58">
        <v>15.566409070100242</v>
      </c>
      <c r="Z30" s="58">
        <v>9.0892593816631262</v>
      </c>
      <c r="AA30" s="58">
        <v>5.1808378220292211</v>
      </c>
      <c r="AB30" s="58">
        <v>8.9008249158611079</v>
      </c>
      <c r="AC30" s="66">
        <v>7.0068338585239598</v>
      </c>
      <c r="AD30" s="68"/>
      <c r="AE30" s="58" t="s">
        <v>21</v>
      </c>
      <c r="AF30" s="58" t="s">
        <v>21</v>
      </c>
      <c r="AG30" s="62">
        <f t="shared" si="0"/>
        <v>7.3032989259018679</v>
      </c>
      <c r="AH30" s="55" t="s">
        <v>60</v>
      </c>
      <c r="AI30" s="55" t="s">
        <v>61</v>
      </c>
      <c r="AJ30" s="63">
        <v>0.27706429145584299</v>
      </c>
      <c r="AK30" s="68"/>
      <c r="AL30" s="65">
        <v>0.31797481475050504</v>
      </c>
      <c r="AM30" s="65"/>
      <c r="AN30" s="65">
        <v>0.30467633420634854</v>
      </c>
      <c r="AO30" s="66">
        <v>4.0493440422178564</v>
      </c>
      <c r="AP30" s="68"/>
      <c r="AQ30" s="58">
        <v>5.214915530366846</v>
      </c>
      <c r="AR30" s="58"/>
      <c r="AS30" s="58">
        <v>4.7701173438140296</v>
      </c>
      <c r="AT30" s="66">
        <v>3.2069248235054277</v>
      </c>
      <c r="AU30" s="58">
        <v>8.0614053885970005</v>
      </c>
      <c r="AV30" s="58">
        <v>21.024552898894882</v>
      </c>
      <c r="AW30" s="58">
        <v>61.561864322327985</v>
      </c>
      <c r="AX30" s="58">
        <v>38.453849659662424</v>
      </c>
      <c r="AY30" s="58">
        <v>23.421130618955228</v>
      </c>
      <c r="AZ30" s="66">
        <v>7.1138869849759718</v>
      </c>
      <c r="BA30" s="68"/>
      <c r="BB30" s="58">
        <v>11.36807582274465</v>
      </c>
      <c r="BC30" s="58"/>
      <c r="BD30" s="58">
        <v>10.499552824653344</v>
      </c>
      <c r="BE30" s="66">
        <v>15.294125647963122</v>
      </c>
      <c r="BF30" s="58">
        <v>15.566409070100242</v>
      </c>
      <c r="BG30" s="58">
        <v>9.0892593816631262</v>
      </c>
      <c r="BH30" s="58">
        <v>5.1808378220292211</v>
      </c>
      <c r="BI30" s="58">
        <v>8.9008249158611079</v>
      </c>
      <c r="BJ30" s="66">
        <v>7.0068338585239598</v>
      </c>
      <c r="BK30" s="68"/>
      <c r="BL30" s="58" t="s">
        <v>21</v>
      </c>
      <c r="BM30" s="58" t="s">
        <v>21</v>
      </c>
    </row>
    <row r="31" spans="1:65" s="1" customFormat="1">
      <c r="A31" s="80" t="s">
        <v>62</v>
      </c>
      <c r="B31" s="55" t="s">
        <v>63</v>
      </c>
      <c r="C31" s="22">
        <v>0.45048002237603507</v>
      </c>
      <c r="D31" s="26" t="s">
        <v>20</v>
      </c>
      <c r="E31" s="65">
        <v>0.41799219999999998</v>
      </c>
      <c r="F31" s="65"/>
      <c r="G31" s="72">
        <v>0.42046939999999999</v>
      </c>
      <c r="H31" s="8">
        <v>10.819575558157267</v>
      </c>
      <c r="I31" s="24" t="s">
        <v>20</v>
      </c>
      <c r="J31" s="58">
        <v>8.6345312432739938</v>
      </c>
      <c r="K31" s="58"/>
      <c r="L31" s="73">
        <v>8.9475806582158732</v>
      </c>
      <c r="M31" s="74">
        <v>1.8763776005131614</v>
      </c>
      <c r="N31" s="73">
        <v>5.3659883809176447</v>
      </c>
      <c r="O31" s="73">
        <v>15.567540202821087</v>
      </c>
      <c r="P31" s="73">
        <v>69.619890521380768</v>
      </c>
      <c r="Q31" s="73">
        <v>48.012613849309822</v>
      </c>
      <c r="R31" s="73">
        <v>32.187901002136059</v>
      </c>
      <c r="S31" s="8">
        <v>18.424840473627079</v>
      </c>
      <c r="T31" s="24" t="s">
        <v>20</v>
      </c>
      <c r="U31" s="58">
        <v>15.9336365</v>
      </c>
      <c r="V31" s="58"/>
      <c r="W31" s="73">
        <v>16.644914399999998</v>
      </c>
      <c r="X31" s="74">
        <v>19.914709299999998</v>
      </c>
      <c r="Y31" s="73">
        <v>12.8625141</v>
      </c>
      <c r="Z31" s="73">
        <v>15.179125854586523</v>
      </c>
      <c r="AA31" s="73">
        <v>19.79364209900514</v>
      </c>
      <c r="AB31" s="73">
        <v>15.88332124905914</v>
      </c>
      <c r="AC31" s="8">
        <v>13.318724156676854</v>
      </c>
      <c r="AD31" s="24" t="s">
        <v>20</v>
      </c>
      <c r="AE31" s="58">
        <v>9.2275594999999999</v>
      </c>
      <c r="AF31" s="73">
        <v>10.990634999999999</v>
      </c>
      <c r="AG31" s="62">
        <f t="shared" si="0"/>
        <v>17.154276939424744</v>
      </c>
      <c r="AH31" s="80" t="s">
        <v>157</v>
      </c>
      <c r="AI31" s="55" t="s">
        <v>63</v>
      </c>
      <c r="AJ31" s="22">
        <v>0.45048002237603507</v>
      </c>
      <c r="AK31" s="26" t="s">
        <v>20</v>
      </c>
      <c r="AL31" s="65">
        <v>0.41799219999999998</v>
      </c>
      <c r="AM31" s="65"/>
      <c r="AN31" s="72">
        <v>0.42046939999999999</v>
      </c>
      <c r="AO31" s="8">
        <v>10.819575558157267</v>
      </c>
      <c r="AP31" s="24" t="s">
        <v>20</v>
      </c>
      <c r="AQ31" s="58">
        <v>8.6345312432739938</v>
      </c>
      <c r="AR31" s="58"/>
      <c r="AS31" s="73">
        <v>8.9475806582158732</v>
      </c>
      <c r="AT31" s="74">
        <v>1.8763776005131614</v>
      </c>
      <c r="AU31" s="73">
        <v>5.3659883809176447</v>
      </c>
      <c r="AV31" s="73">
        <v>15.567540202821087</v>
      </c>
      <c r="AW31" s="73">
        <v>69.619890521380768</v>
      </c>
      <c r="AX31" s="73">
        <v>48.012613849309822</v>
      </c>
      <c r="AY31" s="73">
        <v>32.187901002136059</v>
      </c>
      <c r="AZ31" s="8">
        <v>18.424840473627079</v>
      </c>
      <c r="BA31" s="24" t="s">
        <v>20</v>
      </c>
      <c r="BB31" s="58">
        <v>15.9336365</v>
      </c>
      <c r="BC31" s="58"/>
      <c r="BD31" s="73">
        <v>16.644914399999998</v>
      </c>
      <c r="BE31" s="74">
        <v>19.914709299999998</v>
      </c>
      <c r="BF31" s="73">
        <v>12.8625141</v>
      </c>
      <c r="BG31" s="73">
        <v>15.179125854586523</v>
      </c>
      <c r="BH31" s="73">
        <v>19.79364209900514</v>
      </c>
      <c r="BI31" s="73">
        <v>15.88332124905914</v>
      </c>
      <c r="BJ31" s="8">
        <v>13.318724156676854</v>
      </c>
      <c r="BK31" s="24" t="s">
        <v>20</v>
      </c>
      <c r="BL31" s="58">
        <v>9.2275594999999999</v>
      </c>
      <c r="BM31" s="73">
        <v>10.990634999999999</v>
      </c>
    </row>
    <row r="32" spans="1:65" s="1" customFormat="1">
      <c r="A32" s="16" t="s">
        <v>64</v>
      </c>
      <c r="B32" s="55" t="s">
        <v>65</v>
      </c>
      <c r="C32" s="22">
        <v>0.30776792137718384</v>
      </c>
      <c r="D32" s="26" t="s">
        <v>20</v>
      </c>
      <c r="E32" s="65">
        <v>0.29499999999999998</v>
      </c>
      <c r="F32" s="65"/>
      <c r="G32" s="65">
        <v>0.29599999999999999</v>
      </c>
      <c r="H32" s="8">
        <v>4.5740733963704869</v>
      </c>
      <c r="I32" s="24" t="s">
        <v>20</v>
      </c>
      <c r="J32" s="58">
        <v>4.4318181818181817</v>
      </c>
      <c r="K32" s="58"/>
      <c r="L32" s="58">
        <v>4.4870848708487081</v>
      </c>
      <c r="M32" s="66">
        <v>3.25</v>
      </c>
      <c r="N32" s="58">
        <v>8.46875</v>
      </c>
      <c r="O32" s="58">
        <v>21.96875</v>
      </c>
      <c r="P32" s="58">
        <v>60.343749999999993</v>
      </c>
      <c r="Q32" s="58">
        <v>38</v>
      </c>
      <c r="R32" s="58">
        <v>24.03125</v>
      </c>
      <c r="S32" s="8">
        <v>6.5303797468354432</v>
      </c>
      <c r="T32" s="24" t="s">
        <v>20</v>
      </c>
      <c r="U32" s="58">
        <v>7.8</v>
      </c>
      <c r="V32" s="58"/>
      <c r="W32" s="58">
        <v>8.2000000000000011</v>
      </c>
      <c r="X32" s="66">
        <v>10.4</v>
      </c>
      <c r="Y32" s="58">
        <v>17.399999999999999</v>
      </c>
      <c r="Z32" s="58">
        <v>6.5735349716446123</v>
      </c>
      <c r="AA32" s="58">
        <v>5.1983050847457628</v>
      </c>
      <c r="AB32" s="58">
        <v>6.0075797872340422</v>
      </c>
      <c r="AC32" s="8">
        <v>5.5771428571428574</v>
      </c>
      <c r="AD32" s="24" t="s">
        <v>20</v>
      </c>
      <c r="AE32" s="58">
        <v>5.2</v>
      </c>
      <c r="AF32" s="58">
        <v>5.2</v>
      </c>
      <c r="AG32" s="62">
        <f t="shared" si="0"/>
        <v>7.3942307692307692</v>
      </c>
      <c r="AH32" s="16" t="s">
        <v>158</v>
      </c>
      <c r="AI32" s="55" t="s">
        <v>65</v>
      </c>
      <c r="AJ32" s="22">
        <v>0.30776792137718384</v>
      </c>
      <c r="AK32" s="26" t="s">
        <v>20</v>
      </c>
      <c r="AL32" s="65">
        <v>0.29499999999999998</v>
      </c>
      <c r="AM32" s="65"/>
      <c r="AN32" s="65">
        <v>0.29599999999999999</v>
      </c>
      <c r="AO32" s="8">
        <v>4.5740733963704869</v>
      </c>
      <c r="AP32" s="24" t="s">
        <v>20</v>
      </c>
      <c r="AQ32" s="58">
        <v>4.4318181818181817</v>
      </c>
      <c r="AR32" s="58"/>
      <c r="AS32" s="58">
        <v>4.4870848708487081</v>
      </c>
      <c r="AT32" s="66">
        <v>3.25</v>
      </c>
      <c r="AU32" s="58">
        <v>8.46875</v>
      </c>
      <c r="AV32" s="58">
        <v>21.96875</v>
      </c>
      <c r="AW32" s="58">
        <v>60.343749999999993</v>
      </c>
      <c r="AX32" s="58">
        <v>38</v>
      </c>
      <c r="AY32" s="58">
        <v>24.03125</v>
      </c>
      <c r="AZ32" s="8">
        <v>6.5303797468354432</v>
      </c>
      <c r="BA32" s="24" t="s">
        <v>20</v>
      </c>
      <c r="BB32" s="58">
        <v>7.8</v>
      </c>
      <c r="BC32" s="58"/>
      <c r="BD32" s="58">
        <v>8.2000000000000011</v>
      </c>
      <c r="BE32" s="66">
        <v>10.4</v>
      </c>
      <c r="BF32" s="58">
        <v>17.399999999999999</v>
      </c>
      <c r="BG32" s="58">
        <v>6.5735349716446123</v>
      </c>
      <c r="BH32" s="58">
        <v>5.1983050847457628</v>
      </c>
      <c r="BI32" s="58">
        <v>6.0075797872340422</v>
      </c>
      <c r="BJ32" s="8">
        <v>5.5771428571428574</v>
      </c>
      <c r="BK32" s="24" t="s">
        <v>20</v>
      </c>
      <c r="BL32" s="58">
        <v>5.2</v>
      </c>
      <c r="BM32" s="58">
        <v>5.2</v>
      </c>
    </row>
    <row r="33" spans="1:65" s="1" customFormat="1">
      <c r="A33" s="80" t="s">
        <v>66</v>
      </c>
      <c r="B33" s="80" t="s">
        <v>67</v>
      </c>
      <c r="C33" s="72">
        <v>0.33100000000000002</v>
      </c>
      <c r="D33" s="81"/>
      <c r="E33" s="72">
        <v>0.33</v>
      </c>
      <c r="F33" s="72"/>
      <c r="G33" s="72">
        <v>0.32</v>
      </c>
      <c r="H33" s="74">
        <v>5.912645947802198</v>
      </c>
      <c r="I33" s="82" t="s">
        <v>20</v>
      </c>
      <c r="J33" s="73">
        <v>5.6995191023243388</v>
      </c>
      <c r="K33" s="83"/>
      <c r="L33" s="73">
        <v>5.3772698810269253</v>
      </c>
      <c r="M33" s="74">
        <v>2.701914119487459</v>
      </c>
      <c r="N33" s="73">
        <v>7.2982616490605166</v>
      </c>
      <c r="O33" s="73">
        <v>19.967482818624436</v>
      </c>
      <c r="P33" s="73">
        <v>62.558838521434978</v>
      </c>
      <c r="Q33" s="73">
        <v>39.244722549347024</v>
      </c>
      <c r="R33" s="73">
        <v>24.057265392930589</v>
      </c>
      <c r="S33" s="74">
        <v>14.2</v>
      </c>
      <c r="T33" s="82"/>
      <c r="U33" s="73">
        <v>13.700000000000001</v>
      </c>
      <c r="V33" s="73"/>
      <c r="W33" s="73">
        <v>12.4</v>
      </c>
      <c r="X33" s="74">
        <v>14.799999999999999</v>
      </c>
      <c r="Y33" s="73">
        <v>11.899999999999999</v>
      </c>
      <c r="Z33" s="73">
        <v>10.183238095238098</v>
      </c>
      <c r="AA33" s="73">
        <v>16.809859154929576</v>
      </c>
      <c r="AB33" s="73">
        <v>7.2508905852417316</v>
      </c>
      <c r="AC33" s="74">
        <v>11.600000000000001</v>
      </c>
      <c r="AD33" s="82"/>
      <c r="AE33" s="73">
        <v>6.4</v>
      </c>
      <c r="AF33" s="73">
        <v>5</v>
      </c>
      <c r="AG33" s="62">
        <f t="shared" si="0"/>
        <v>8.9037861046057767</v>
      </c>
      <c r="AH33" s="80" t="s">
        <v>159</v>
      </c>
      <c r="AI33" s="55" t="s">
        <v>67</v>
      </c>
      <c r="AJ33" s="72">
        <v>0.33100000000000002</v>
      </c>
      <c r="AK33" s="81"/>
      <c r="AL33" s="72">
        <v>0.33</v>
      </c>
      <c r="AM33" s="72"/>
      <c r="AN33" s="72">
        <v>0.32</v>
      </c>
      <c r="AO33" s="74">
        <v>5.912645947802198</v>
      </c>
      <c r="AP33" s="82" t="s">
        <v>20</v>
      </c>
      <c r="AQ33" s="73">
        <v>5.6995191023243388</v>
      </c>
      <c r="AR33" s="83"/>
      <c r="AS33" s="73">
        <v>5.3772698810269253</v>
      </c>
      <c r="AT33" s="74">
        <v>2.701914119487459</v>
      </c>
      <c r="AU33" s="73">
        <v>7.2982616490605166</v>
      </c>
      <c r="AV33" s="73">
        <v>19.967482818624436</v>
      </c>
      <c r="AW33" s="73">
        <v>62.558838521434978</v>
      </c>
      <c r="AX33" s="73">
        <v>39.244722549347024</v>
      </c>
      <c r="AY33" s="73">
        <v>24.057265392930589</v>
      </c>
      <c r="AZ33" s="74">
        <v>14.2</v>
      </c>
      <c r="BA33" s="82"/>
      <c r="BB33" s="73">
        <v>13.700000000000001</v>
      </c>
      <c r="BC33" s="73"/>
      <c r="BD33" s="73">
        <v>12.4</v>
      </c>
      <c r="BE33" s="74">
        <v>14.799999999999999</v>
      </c>
      <c r="BF33" s="73">
        <v>11.899999999999999</v>
      </c>
      <c r="BG33" s="73">
        <v>10.183238095238098</v>
      </c>
      <c r="BH33" s="73">
        <v>16.809859154929576</v>
      </c>
      <c r="BI33" s="73">
        <v>7.2508905852417316</v>
      </c>
      <c r="BJ33" s="74">
        <v>11.600000000000001</v>
      </c>
      <c r="BK33" s="82"/>
      <c r="BL33" s="73">
        <v>6.4</v>
      </c>
      <c r="BM33" s="73">
        <v>5</v>
      </c>
    </row>
    <row r="34" spans="1:65" s="1" customFormat="1">
      <c r="A34" s="55" t="s">
        <v>68</v>
      </c>
      <c r="B34" s="55" t="s">
        <v>69</v>
      </c>
      <c r="C34" s="63">
        <v>0.25</v>
      </c>
      <c r="D34" s="64"/>
      <c r="E34" s="65">
        <v>0.26207999999999998</v>
      </c>
      <c r="F34" s="65"/>
      <c r="G34" s="65">
        <v>0.26127</v>
      </c>
      <c r="H34" s="66">
        <v>3.7078770654675668</v>
      </c>
      <c r="I34" s="24"/>
      <c r="J34" s="58">
        <v>3.9574063839813793</v>
      </c>
      <c r="K34" s="58"/>
      <c r="L34" s="58">
        <v>3.956918579803351</v>
      </c>
      <c r="M34" s="66">
        <v>3.2800888950319527</v>
      </c>
      <c r="N34" s="58">
        <v>8.8794757997506242</v>
      </c>
      <c r="O34" s="58">
        <v>23.615973479364655</v>
      </c>
      <c r="P34" s="58">
        <v>57.888877817651149</v>
      </c>
      <c r="Q34" s="58">
        <v>35.135362770947467</v>
      </c>
      <c r="R34" s="58">
        <v>21.205458594757225</v>
      </c>
      <c r="S34" s="66">
        <v>7.79</v>
      </c>
      <c r="T34" s="67"/>
      <c r="U34" s="58">
        <v>8.42</v>
      </c>
      <c r="V34" s="58"/>
      <c r="W34" s="58">
        <v>8.41</v>
      </c>
      <c r="X34" s="66">
        <v>7.85</v>
      </c>
      <c r="Y34" s="58">
        <v>25.22</v>
      </c>
      <c r="Z34" s="58">
        <v>6.6896231060606048</v>
      </c>
      <c r="AA34" s="58">
        <v>4.3427356746765255</v>
      </c>
      <c r="AB34" s="58">
        <v>6.7633121019108273</v>
      </c>
      <c r="AC34" s="66">
        <v>5.13</v>
      </c>
      <c r="AD34" s="67"/>
      <c r="AE34" s="58">
        <v>4.45</v>
      </c>
      <c r="AF34" s="58">
        <v>4.3999999999999995</v>
      </c>
      <c r="AG34" s="62">
        <f t="shared" si="0"/>
        <v>6.4649036271166835</v>
      </c>
      <c r="AH34" s="55" t="s">
        <v>160</v>
      </c>
      <c r="AI34" s="55" t="s">
        <v>69</v>
      </c>
      <c r="AJ34" s="63">
        <v>0.25</v>
      </c>
      <c r="AK34" s="64"/>
      <c r="AL34" s="65">
        <v>0.26207999999999998</v>
      </c>
      <c r="AM34" s="65"/>
      <c r="AN34" s="65">
        <v>0.26127</v>
      </c>
      <c r="AO34" s="66">
        <v>3.7078770654675668</v>
      </c>
      <c r="AP34" s="24"/>
      <c r="AQ34" s="58">
        <v>3.9574063839813793</v>
      </c>
      <c r="AR34" s="58"/>
      <c r="AS34" s="58">
        <v>3.956918579803351</v>
      </c>
      <c r="AT34" s="66">
        <v>3.2800888950319527</v>
      </c>
      <c r="AU34" s="58">
        <v>8.8794757997506242</v>
      </c>
      <c r="AV34" s="58">
        <v>23.615973479364655</v>
      </c>
      <c r="AW34" s="58">
        <v>57.888877817651149</v>
      </c>
      <c r="AX34" s="58">
        <v>35.135362770947467</v>
      </c>
      <c r="AY34" s="58">
        <v>21.205458594757225</v>
      </c>
      <c r="AZ34" s="66">
        <v>7.79</v>
      </c>
      <c r="BA34" s="67"/>
      <c r="BB34" s="58">
        <v>8.42</v>
      </c>
      <c r="BC34" s="58"/>
      <c r="BD34" s="58">
        <v>8.41</v>
      </c>
      <c r="BE34" s="66">
        <v>7.85</v>
      </c>
      <c r="BF34" s="58">
        <v>25.22</v>
      </c>
      <c r="BG34" s="58">
        <v>6.6896231060606048</v>
      </c>
      <c r="BH34" s="58">
        <v>4.3427356746765255</v>
      </c>
      <c r="BI34" s="58">
        <v>6.7633121019108273</v>
      </c>
      <c r="BJ34" s="66">
        <v>5.13</v>
      </c>
      <c r="BK34" s="67"/>
      <c r="BL34" s="58">
        <v>4.45</v>
      </c>
      <c r="BM34" s="58">
        <v>4.3999999999999995</v>
      </c>
    </row>
    <row r="35" spans="1:65" s="1" customFormat="1">
      <c r="A35" s="55" t="s">
        <v>70</v>
      </c>
      <c r="B35" s="55" t="s">
        <v>71</v>
      </c>
      <c r="C35" s="63">
        <v>0.31481260500553465</v>
      </c>
      <c r="D35" s="64"/>
      <c r="E35" s="65">
        <v>0.27467359663260416</v>
      </c>
      <c r="F35" s="65"/>
      <c r="G35" s="65">
        <v>0.28119817299058925</v>
      </c>
      <c r="H35" s="66">
        <v>4.9683068149953922</v>
      </c>
      <c r="I35" s="24"/>
      <c r="J35" s="58">
        <v>4.2112615051978315</v>
      </c>
      <c r="K35" s="58"/>
      <c r="L35" s="71">
        <v>4.3305793642918546</v>
      </c>
      <c r="M35" s="58">
        <v>3.2482771388941281</v>
      </c>
      <c r="N35" s="58">
        <v>8.4589641026557221</v>
      </c>
      <c r="O35" s="58">
        <v>22.304164061480321</v>
      </c>
      <c r="P35" s="58">
        <v>59.638250770608472</v>
      </c>
      <c r="Q35" s="58">
        <v>36.632215386246436</v>
      </c>
      <c r="R35" s="58">
        <v>22.157630242869839</v>
      </c>
      <c r="S35" s="66">
        <v>9.5761661944468823</v>
      </c>
      <c r="T35" s="67"/>
      <c r="U35" s="58">
        <v>9.6449467460126428</v>
      </c>
      <c r="V35" s="58"/>
      <c r="W35" s="71">
        <v>9.810598553040899</v>
      </c>
      <c r="X35" s="58">
        <v>7.3746929524507117</v>
      </c>
      <c r="Y35" s="58">
        <v>10.871365402874885</v>
      </c>
      <c r="Z35" s="58">
        <v>9.5661144935913196</v>
      </c>
      <c r="AA35" s="58">
        <v>12.788048817030559</v>
      </c>
      <c r="AB35" s="58">
        <v>6.3791449759714984</v>
      </c>
      <c r="AC35" s="66">
        <v>5.1489238970960614</v>
      </c>
      <c r="AD35" s="67"/>
      <c r="AE35" s="58">
        <v>2.150991542080317</v>
      </c>
      <c r="AF35" s="58">
        <v>1.760083639548768</v>
      </c>
      <c r="AG35" s="62">
        <f t="shared" si="0"/>
        <v>6.8213484550192591</v>
      </c>
      <c r="AH35" s="55" t="s">
        <v>161</v>
      </c>
      <c r="AI35" s="55" t="s">
        <v>71</v>
      </c>
      <c r="AJ35" s="63">
        <v>0.31481260500553465</v>
      </c>
      <c r="AK35" s="64"/>
      <c r="AL35" s="65">
        <v>0.27467359663260416</v>
      </c>
      <c r="AM35" s="65"/>
      <c r="AN35" s="65">
        <v>0.28119817299058925</v>
      </c>
      <c r="AO35" s="66">
        <v>4.9683068149953922</v>
      </c>
      <c r="AP35" s="24"/>
      <c r="AQ35" s="58">
        <v>4.2112615051978315</v>
      </c>
      <c r="AR35" s="58"/>
      <c r="AS35" s="71">
        <v>4.3305793642918546</v>
      </c>
      <c r="AT35" s="58">
        <v>3.2482771388941281</v>
      </c>
      <c r="AU35" s="58">
        <v>8.4589641026557221</v>
      </c>
      <c r="AV35" s="58">
        <v>22.304164061480321</v>
      </c>
      <c r="AW35" s="58">
        <v>59.638250770608472</v>
      </c>
      <c r="AX35" s="58">
        <v>36.632215386246436</v>
      </c>
      <c r="AY35" s="58">
        <v>22.157630242869839</v>
      </c>
      <c r="AZ35" s="66">
        <v>9.5761661944468823</v>
      </c>
      <c r="BA35" s="67"/>
      <c r="BB35" s="58">
        <v>9.6449467460126428</v>
      </c>
      <c r="BC35" s="58"/>
      <c r="BD35" s="71">
        <v>9.810598553040899</v>
      </c>
      <c r="BE35" s="58">
        <v>7.3746929524507117</v>
      </c>
      <c r="BF35" s="58">
        <v>10.871365402874885</v>
      </c>
      <c r="BG35" s="58">
        <v>9.5661144935913196</v>
      </c>
      <c r="BH35" s="58">
        <v>12.788048817030559</v>
      </c>
      <c r="BI35" s="58">
        <v>6.3791449759714984</v>
      </c>
      <c r="BJ35" s="66">
        <v>5.1489238970960614</v>
      </c>
      <c r="BK35" s="67"/>
      <c r="BL35" s="58">
        <v>2.150991542080317</v>
      </c>
      <c r="BM35" s="58">
        <v>1.760083639548768</v>
      </c>
    </row>
    <row r="36" spans="1:65" s="1" customFormat="1">
      <c r="A36" s="55" t="s">
        <v>72</v>
      </c>
      <c r="B36" s="55" t="s">
        <v>73</v>
      </c>
      <c r="C36" s="63">
        <v>0.36035058843660434</v>
      </c>
      <c r="D36" s="64"/>
      <c r="E36" s="65">
        <v>0.31690546718361756</v>
      </c>
      <c r="F36" s="65"/>
      <c r="G36" s="65">
        <v>0.30985666638731035</v>
      </c>
      <c r="H36" s="66">
        <v>6.2668982894316905</v>
      </c>
      <c r="I36" s="24"/>
      <c r="J36" s="58">
        <v>5.1174349304981179</v>
      </c>
      <c r="K36" s="58"/>
      <c r="L36" s="58">
        <v>4.9457804005198662</v>
      </c>
      <c r="M36" s="66">
        <v>3.0818778962803552</v>
      </c>
      <c r="N36" s="58">
        <v>7.9463792240800757</v>
      </c>
      <c r="O36" s="58">
        <v>21.071016199597103</v>
      </c>
      <c r="P36" s="58">
        <v>61.739355431854634</v>
      </c>
      <c r="Q36" s="58">
        <v>39.301046621553503</v>
      </c>
      <c r="R36" s="58">
        <v>24.388890142414922</v>
      </c>
      <c r="S36" s="66">
        <v>12.809203021979151</v>
      </c>
      <c r="T36" s="67"/>
      <c r="U36" s="58">
        <v>10.378665629047118</v>
      </c>
      <c r="V36" s="58"/>
      <c r="W36" s="58">
        <v>10.582806454347015</v>
      </c>
      <c r="X36" s="66">
        <v>13.137224123701237</v>
      </c>
      <c r="Y36" s="58">
        <v>9.5878292661634603</v>
      </c>
      <c r="Z36" s="58">
        <v>9.8750873032232036</v>
      </c>
      <c r="AA36" s="58">
        <v>10.749607400234114</v>
      </c>
      <c r="AB36" s="58">
        <v>8.2323616600634857</v>
      </c>
      <c r="AC36" s="66">
        <v>10.814367346206257</v>
      </c>
      <c r="AD36" s="67"/>
      <c r="AE36" s="58">
        <v>7.6966764002643702</v>
      </c>
      <c r="AF36" s="58">
        <v>6.1908708509521011</v>
      </c>
      <c r="AG36" s="62">
        <f t="shared" si="0"/>
        <v>7.9136458234931606</v>
      </c>
      <c r="AH36" s="55" t="s">
        <v>72</v>
      </c>
      <c r="AI36" s="55" t="s">
        <v>73</v>
      </c>
      <c r="AJ36" s="63">
        <v>0.36035058843660434</v>
      </c>
      <c r="AK36" s="64"/>
      <c r="AL36" s="65">
        <v>0.31690546718361756</v>
      </c>
      <c r="AM36" s="65"/>
      <c r="AN36" s="65">
        <v>0.30985666638731035</v>
      </c>
      <c r="AO36" s="66">
        <v>6.2668982894316905</v>
      </c>
      <c r="AP36" s="24"/>
      <c r="AQ36" s="58">
        <v>5.1174349304981179</v>
      </c>
      <c r="AR36" s="58"/>
      <c r="AS36" s="58">
        <v>4.9457804005198662</v>
      </c>
      <c r="AT36" s="66">
        <v>3.0818778962803552</v>
      </c>
      <c r="AU36" s="58">
        <v>7.9463792240800757</v>
      </c>
      <c r="AV36" s="58">
        <v>21.071016199597103</v>
      </c>
      <c r="AW36" s="58">
        <v>61.739355431854634</v>
      </c>
      <c r="AX36" s="58">
        <v>39.301046621553503</v>
      </c>
      <c r="AY36" s="58">
        <v>24.388890142414922</v>
      </c>
      <c r="AZ36" s="66">
        <v>12.809203021979151</v>
      </c>
      <c r="BA36" s="67"/>
      <c r="BB36" s="58">
        <v>10.378665629047118</v>
      </c>
      <c r="BC36" s="58"/>
      <c r="BD36" s="58">
        <v>10.582806454347015</v>
      </c>
      <c r="BE36" s="66">
        <v>13.137224123701237</v>
      </c>
      <c r="BF36" s="58">
        <v>9.5878292661634603</v>
      </c>
      <c r="BG36" s="58">
        <v>9.8750873032232036</v>
      </c>
      <c r="BH36" s="58">
        <v>10.749607400234114</v>
      </c>
      <c r="BI36" s="58">
        <v>8.2323616600634857</v>
      </c>
      <c r="BJ36" s="66">
        <v>10.814367346206257</v>
      </c>
      <c r="BK36" s="67"/>
      <c r="BL36" s="58">
        <v>7.6966764002643702</v>
      </c>
      <c r="BM36" s="58">
        <v>6.1908708509521011</v>
      </c>
    </row>
    <row r="37" spans="1:65" s="1" customFormat="1">
      <c r="A37" s="55" t="s">
        <v>74</v>
      </c>
      <c r="B37" s="55" t="s">
        <v>75</v>
      </c>
      <c r="C37" s="63">
        <v>0.24647587803708948</v>
      </c>
      <c r="D37" s="64"/>
      <c r="E37" s="65">
        <v>0.23611939721645236</v>
      </c>
      <c r="F37" s="65"/>
      <c r="G37" s="65">
        <v>0.22239102208256445</v>
      </c>
      <c r="H37" s="66">
        <v>3.5567453289497308</v>
      </c>
      <c r="I37" s="24"/>
      <c r="J37" s="58">
        <v>3.500340804625814</v>
      </c>
      <c r="K37" s="58"/>
      <c r="L37" s="58">
        <v>3.2361826191781971</v>
      </c>
      <c r="M37" s="66">
        <v>3.797787321795993</v>
      </c>
      <c r="N37" s="58">
        <v>9.8519785571272305</v>
      </c>
      <c r="O37" s="58">
        <v>25.156377680918968</v>
      </c>
      <c r="P37" s="58">
        <v>55.475458136268408</v>
      </c>
      <c r="Q37" s="58">
        <v>31.882801771091433</v>
      </c>
      <c r="R37" s="58">
        <v>17.80231956460554</v>
      </c>
      <c r="S37" s="66">
        <v>6.945798148794263</v>
      </c>
      <c r="T37" s="67"/>
      <c r="U37" s="58">
        <v>7.7439266678558525</v>
      </c>
      <c r="V37" s="58"/>
      <c r="W37" s="58">
        <v>7.8424588997850204</v>
      </c>
      <c r="X37" s="66">
        <v>12.3593194486711</v>
      </c>
      <c r="Y37" s="58">
        <v>7.3257455013911592</v>
      </c>
      <c r="Z37" s="58">
        <v>6.803816426996212</v>
      </c>
      <c r="AA37" s="58">
        <v>6.6397554826976624</v>
      </c>
      <c r="AB37" s="58">
        <v>5.3609892967435675</v>
      </c>
      <c r="AC37" s="66">
        <v>3.4848713307530836</v>
      </c>
      <c r="AD37" s="67"/>
      <c r="AE37" s="58">
        <v>2.4307636106689121</v>
      </c>
      <c r="AF37" s="58">
        <v>1.4397321793695432</v>
      </c>
      <c r="AG37" s="62">
        <f t="shared" si="0"/>
        <v>4.6875504224356437</v>
      </c>
      <c r="AH37" s="55" t="s">
        <v>162</v>
      </c>
      <c r="AI37" s="55" t="s">
        <v>75</v>
      </c>
      <c r="AJ37" s="63">
        <v>0.24647587803708948</v>
      </c>
      <c r="AK37" s="64"/>
      <c r="AL37" s="65">
        <v>0.23611939721645236</v>
      </c>
      <c r="AM37" s="65"/>
      <c r="AN37" s="65">
        <v>0.22239102208256445</v>
      </c>
      <c r="AO37" s="66">
        <v>3.5567453289497308</v>
      </c>
      <c r="AP37" s="24"/>
      <c r="AQ37" s="58">
        <v>3.500340804625814</v>
      </c>
      <c r="AR37" s="58"/>
      <c r="AS37" s="58">
        <v>3.2361826191781971</v>
      </c>
      <c r="AT37" s="66">
        <v>3.797787321795993</v>
      </c>
      <c r="AU37" s="58">
        <v>9.8519785571272305</v>
      </c>
      <c r="AV37" s="58">
        <v>25.156377680918968</v>
      </c>
      <c r="AW37" s="58">
        <v>55.475458136268408</v>
      </c>
      <c r="AX37" s="58">
        <v>31.882801771091433</v>
      </c>
      <c r="AY37" s="58">
        <v>17.80231956460554</v>
      </c>
      <c r="AZ37" s="66">
        <v>6.945798148794263</v>
      </c>
      <c r="BA37" s="67"/>
      <c r="BB37" s="58">
        <v>7.7439266678558525</v>
      </c>
      <c r="BC37" s="58"/>
      <c r="BD37" s="58">
        <v>7.8424588997850204</v>
      </c>
      <c r="BE37" s="66">
        <v>12.3593194486711</v>
      </c>
      <c r="BF37" s="58">
        <v>7.3257455013911592</v>
      </c>
      <c r="BG37" s="58">
        <v>6.803816426996212</v>
      </c>
      <c r="BH37" s="58">
        <v>6.6397554826976624</v>
      </c>
      <c r="BI37" s="58">
        <v>5.3609892967435675</v>
      </c>
      <c r="BJ37" s="66">
        <v>3.4848713307530836</v>
      </c>
      <c r="BK37" s="67"/>
      <c r="BL37" s="58">
        <v>2.4307636106689121</v>
      </c>
      <c r="BM37" s="58">
        <v>1.4397321793695432</v>
      </c>
    </row>
    <row r="38" spans="1:65" s="1" customFormat="1">
      <c r="A38" s="55" t="s">
        <v>76</v>
      </c>
      <c r="B38" s="55" t="s">
        <v>77</v>
      </c>
      <c r="C38" s="63">
        <v>0.23847662473799236</v>
      </c>
      <c r="D38" s="64"/>
      <c r="E38" s="65">
        <v>0.24863350250878111</v>
      </c>
      <c r="F38" s="65"/>
      <c r="G38" s="65">
        <v>0.24573461056590992</v>
      </c>
      <c r="H38" s="66">
        <v>3.4669289424582828</v>
      </c>
      <c r="I38" s="24"/>
      <c r="J38" s="58">
        <v>3.5922996569627186</v>
      </c>
      <c r="K38" s="58"/>
      <c r="L38" s="58">
        <v>3.5197450289338947</v>
      </c>
      <c r="M38" s="66">
        <v>3.9910162595885463</v>
      </c>
      <c r="N38" s="58">
        <v>9.7260360621711417</v>
      </c>
      <c r="O38" s="58">
        <v>24.361469684837207</v>
      </c>
      <c r="P38" s="58">
        <v>57.108123119130084</v>
      </c>
      <c r="Q38" s="58">
        <v>34.233167081058667</v>
      </c>
      <c r="R38" s="58">
        <v>20.317034027376021</v>
      </c>
      <c r="S38" s="66">
        <v>7.9397506565487985</v>
      </c>
      <c r="T38" s="67"/>
      <c r="U38" s="58">
        <v>7.5185100135280027</v>
      </c>
      <c r="V38" s="58"/>
      <c r="W38" s="58">
        <v>7.4269046322344021</v>
      </c>
      <c r="X38" s="66">
        <v>5.5779689426324142</v>
      </c>
      <c r="Y38" s="58">
        <v>4.6275368328067863</v>
      </c>
      <c r="Z38" s="58">
        <v>6.7007619347245901</v>
      </c>
      <c r="AA38" s="58">
        <v>13.037622772773167</v>
      </c>
      <c r="AB38" s="58">
        <v>4.3726446050883965</v>
      </c>
      <c r="AC38" s="66">
        <v>6.0587551435474962</v>
      </c>
      <c r="AD38" s="67"/>
      <c r="AE38" s="58">
        <v>5.0150506776265633</v>
      </c>
      <c r="AF38" s="58">
        <v>4.0025787925814109</v>
      </c>
      <c r="AG38" s="62">
        <f t="shared" si="0"/>
        <v>5.0906918704136288</v>
      </c>
      <c r="AH38" s="55" t="s">
        <v>163</v>
      </c>
      <c r="AI38" s="55" t="s">
        <v>77</v>
      </c>
      <c r="AJ38" s="63">
        <v>0.23847662473799236</v>
      </c>
      <c r="AK38" s="64"/>
      <c r="AL38" s="65">
        <v>0.24863350250878111</v>
      </c>
      <c r="AM38" s="65"/>
      <c r="AN38" s="65">
        <v>0.24573461056590992</v>
      </c>
      <c r="AO38" s="66">
        <v>3.4669289424582828</v>
      </c>
      <c r="AP38" s="24"/>
      <c r="AQ38" s="58">
        <v>3.5922996569627186</v>
      </c>
      <c r="AR38" s="58"/>
      <c r="AS38" s="58">
        <v>3.5197450289338947</v>
      </c>
      <c r="AT38" s="66">
        <v>3.9910162595885463</v>
      </c>
      <c r="AU38" s="58">
        <v>9.7260360621711417</v>
      </c>
      <c r="AV38" s="58">
        <v>24.361469684837207</v>
      </c>
      <c r="AW38" s="58">
        <v>57.108123119130084</v>
      </c>
      <c r="AX38" s="58">
        <v>34.233167081058667</v>
      </c>
      <c r="AY38" s="58">
        <v>20.317034027376021</v>
      </c>
      <c r="AZ38" s="66">
        <v>7.9397506565487985</v>
      </c>
      <c r="BA38" s="67"/>
      <c r="BB38" s="58">
        <v>7.5185100135280027</v>
      </c>
      <c r="BC38" s="58"/>
      <c r="BD38" s="58">
        <v>7.4269046322344021</v>
      </c>
      <c r="BE38" s="66">
        <v>5.5779689426324142</v>
      </c>
      <c r="BF38" s="58">
        <v>4.6275368328067863</v>
      </c>
      <c r="BG38" s="58">
        <v>6.7007619347245901</v>
      </c>
      <c r="BH38" s="58">
        <v>13.037622772773167</v>
      </c>
      <c r="BI38" s="58">
        <v>4.3726446050883965</v>
      </c>
      <c r="BJ38" s="66">
        <v>6.0587551435474962</v>
      </c>
      <c r="BK38" s="67"/>
      <c r="BL38" s="58">
        <v>5.0150506776265633</v>
      </c>
      <c r="BM38" s="58">
        <v>4.0025787925814109</v>
      </c>
    </row>
    <row r="39" spans="1:65" s="1" customFormat="1">
      <c r="A39" s="55" t="s">
        <v>78</v>
      </c>
      <c r="B39" s="55" t="s">
        <v>79</v>
      </c>
      <c r="C39" s="63">
        <v>0.31290721254840825</v>
      </c>
      <c r="D39" s="64"/>
      <c r="E39" s="65">
        <v>0.33049052469692231</v>
      </c>
      <c r="F39" s="65"/>
      <c r="G39" s="65">
        <v>0.32033718440717229</v>
      </c>
      <c r="H39" s="66">
        <v>5.3596393172669439</v>
      </c>
      <c r="I39" s="24"/>
      <c r="J39" s="58">
        <v>5.9360709874030952</v>
      </c>
      <c r="K39" s="58"/>
      <c r="L39" s="58">
        <v>5.7232719511677166</v>
      </c>
      <c r="M39" s="66">
        <v>2.291379531845382</v>
      </c>
      <c r="N39" s="58">
        <v>6.7697479595332899</v>
      </c>
      <c r="O39" s="58">
        <v>19.634418839471252</v>
      </c>
      <c r="P39" s="58">
        <v>62.585846196200613</v>
      </c>
      <c r="Q39" s="58">
        <v>38.745108613271761</v>
      </c>
      <c r="R39" s="58">
        <v>23.333437784668028</v>
      </c>
      <c r="S39" s="66">
        <v>14.38804541475549</v>
      </c>
      <c r="T39" s="67"/>
      <c r="U39" s="58">
        <v>14.151448047693451</v>
      </c>
      <c r="V39" s="58"/>
      <c r="W39" s="58">
        <v>14.663364868997588</v>
      </c>
      <c r="X39" s="66">
        <v>20.869654805025011</v>
      </c>
      <c r="Y39" s="58">
        <v>15.289012255908869</v>
      </c>
      <c r="Z39" s="58">
        <v>13.607667322508949</v>
      </c>
      <c r="AA39" s="58">
        <v>11.600415795513587</v>
      </c>
      <c r="AB39" s="58">
        <v>12.809035591728327</v>
      </c>
      <c r="AC39" s="66">
        <v>14.38804541475549</v>
      </c>
      <c r="AD39" s="67"/>
      <c r="AE39" s="58">
        <v>14.198713648598535</v>
      </c>
      <c r="AF39" s="58">
        <v>13.127772427966047</v>
      </c>
      <c r="AG39" s="62">
        <f t="shared" si="0"/>
        <v>10.183139659049083</v>
      </c>
      <c r="AH39" s="55" t="s">
        <v>164</v>
      </c>
      <c r="AI39" s="55" t="s">
        <v>79</v>
      </c>
      <c r="AJ39" s="63">
        <v>0.31290721254840825</v>
      </c>
      <c r="AK39" s="64"/>
      <c r="AL39" s="65">
        <v>0.33049052469692231</v>
      </c>
      <c r="AM39" s="65"/>
      <c r="AN39" s="65">
        <v>0.32033718440717229</v>
      </c>
      <c r="AO39" s="66">
        <v>5.3596393172669439</v>
      </c>
      <c r="AP39" s="24"/>
      <c r="AQ39" s="58">
        <v>5.9360709874030952</v>
      </c>
      <c r="AR39" s="58"/>
      <c r="AS39" s="58">
        <v>5.7232719511677166</v>
      </c>
      <c r="AT39" s="66">
        <v>2.291379531845382</v>
      </c>
      <c r="AU39" s="58">
        <v>6.7697479595332899</v>
      </c>
      <c r="AV39" s="58">
        <v>19.634418839471252</v>
      </c>
      <c r="AW39" s="58">
        <v>62.585846196200613</v>
      </c>
      <c r="AX39" s="58">
        <v>38.745108613271761</v>
      </c>
      <c r="AY39" s="58">
        <v>23.333437784668028</v>
      </c>
      <c r="AZ39" s="66">
        <v>14.38804541475549</v>
      </c>
      <c r="BA39" s="67"/>
      <c r="BB39" s="58">
        <v>14.151448047693451</v>
      </c>
      <c r="BC39" s="58"/>
      <c r="BD39" s="58">
        <v>14.663364868997588</v>
      </c>
      <c r="BE39" s="66">
        <v>20.869654805025011</v>
      </c>
      <c r="BF39" s="58">
        <v>15.289012255908869</v>
      </c>
      <c r="BG39" s="58">
        <v>13.607667322508949</v>
      </c>
      <c r="BH39" s="58">
        <v>11.600415795513587</v>
      </c>
      <c r="BI39" s="58">
        <v>12.809035591728327</v>
      </c>
      <c r="BJ39" s="66">
        <v>14.38804541475549</v>
      </c>
      <c r="BK39" s="67"/>
      <c r="BL39" s="58">
        <v>14.198713648598535</v>
      </c>
      <c r="BM39" s="58">
        <v>13.127772427966047</v>
      </c>
    </row>
    <row r="40" spans="1:65" s="1" customFormat="1" ht="15" customHeight="1">
      <c r="A40" s="40" t="s">
        <v>80</v>
      </c>
      <c r="B40" s="55" t="s">
        <v>81</v>
      </c>
      <c r="C40" s="22">
        <v>0.25932600000000006</v>
      </c>
      <c r="D40" s="26" t="s">
        <v>20</v>
      </c>
      <c r="E40" s="65">
        <v>0.27483000000000002</v>
      </c>
      <c r="F40" s="65"/>
      <c r="G40" s="72">
        <v>0.278472</v>
      </c>
      <c r="H40" s="8">
        <v>3.8539094549323369</v>
      </c>
      <c r="I40" s="24" t="s">
        <v>20</v>
      </c>
      <c r="J40" s="58">
        <v>4.0907300001342382</v>
      </c>
      <c r="K40" s="58"/>
      <c r="L40" s="73">
        <v>4.1598179430650069</v>
      </c>
      <c r="M40" s="74">
        <v>3.5567615150350895</v>
      </c>
      <c r="N40" s="73">
        <v>8.7852920751008288</v>
      </c>
      <c r="O40" s="73">
        <v>22.675321361669063</v>
      </c>
      <c r="P40" s="73">
        <v>59.273212877516265</v>
      </c>
      <c r="Q40" s="73">
        <v>36.545215609071228</v>
      </c>
      <c r="R40" s="73">
        <v>22.549628959159111</v>
      </c>
      <c r="S40" s="8">
        <v>8.3543000000000021</v>
      </c>
      <c r="T40" s="24" t="s">
        <v>20</v>
      </c>
      <c r="U40" s="58">
        <v>8.8940000000000001</v>
      </c>
      <c r="V40" s="58"/>
      <c r="W40" s="73">
        <v>8.9310825999999999</v>
      </c>
      <c r="X40" s="74">
        <v>8.8728338999999998</v>
      </c>
      <c r="Y40" s="73">
        <v>12.901957999999999</v>
      </c>
      <c r="Z40" s="73">
        <v>7.8568772595149179</v>
      </c>
      <c r="AA40" s="73">
        <v>9.8721484687475858</v>
      </c>
      <c r="AB40" s="73">
        <v>5.4006672262986513</v>
      </c>
      <c r="AC40" s="66" t="s">
        <v>21</v>
      </c>
      <c r="AD40" s="67"/>
      <c r="AE40" s="58">
        <v>2.5090000000000003</v>
      </c>
      <c r="AF40" s="73">
        <v>2.3889447000000001</v>
      </c>
      <c r="AG40" s="62">
        <f t="shared" si="0"/>
        <v>6.3399327910622221</v>
      </c>
      <c r="AH40" s="40" t="s">
        <v>165</v>
      </c>
      <c r="AI40" s="55" t="s">
        <v>81</v>
      </c>
      <c r="AJ40" s="22">
        <v>0.25932600000000006</v>
      </c>
      <c r="AK40" s="26" t="s">
        <v>20</v>
      </c>
      <c r="AL40" s="65">
        <v>0.27483000000000002</v>
      </c>
      <c r="AM40" s="65"/>
      <c r="AN40" s="72">
        <v>0.278472</v>
      </c>
      <c r="AO40" s="8">
        <v>3.8539094549323369</v>
      </c>
      <c r="AP40" s="24" t="s">
        <v>20</v>
      </c>
      <c r="AQ40" s="58">
        <v>4.0907300001342382</v>
      </c>
      <c r="AR40" s="58"/>
      <c r="AS40" s="73">
        <v>4.1598179430650069</v>
      </c>
      <c r="AT40" s="74">
        <v>3.5567615150350895</v>
      </c>
      <c r="AU40" s="73">
        <v>8.7852920751008288</v>
      </c>
      <c r="AV40" s="73">
        <v>22.675321361669063</v>
      </c>
      <c r="AW40" s="73">
        <v>59.273212877516265</v>
      </c>
      <c r="AX40" s="73">
        <v>36.545215609071228</v>
      </c>
      <c r="AY40" s="73">
        <v>22.549628959159111</v>
      </c>
      <c r="AZ40" s="8">
        <v>8.3543000000000021</v>
      </c>
      <c r="BA40" s="24" t="s">
        <v>20</v>
      </c>
      <c r="BB40" s="58">
        <v>8.8940000000000001</v>
      </c>
      <c r="BC40" s="58"/>
      <c r="BD40" s="73">
        <v>8.9310825999999999</v>
      </c>
      <c r="BE40" s="74">
        <v>8.8728338999999998</v>
      </c>
      <c r="BF40" s="73">
        <v>12.901957999999999</v>
      </c>
      <c r="BG40" s="73">
        <v>7.8568772595149179</v>
      </c>
      <c r="BH40" s="73">
        <v>9.8721484687475858</v>
      </c>
      <c r="BI40" s="73">
        <v>5.4006672262986513</v>
      </c>
      <c r="BJ40" s="66" t="s">
        <v>21</v>
      </c>
      <c r="BK40" s="67"/>
      <c r="BL40" s="58">
        <v>2.5090000000000003</v>
      </c>
      <c r="BM40" s="73">
        <v>2.3889447000000001</v>
      </c>
    </row>
    <row r="41" spans="1:65" s="1" customFormat="1">
      <c r="A41" s="80" t="s">
        <v>82</v>
      </c>
      <c r="B41" s="80" t="s">
        <v>83</v>
      </c>
      <c r="C41" s="63">
        <v>0.31169235000000001</v>
      </c>
      <c r="D41" s="64"/>
      <c r="E41" s="65">
        <v>0.31082560599999998</v>
      </c>
      <c r="F41" s="65"/>
      <c r="G41" s="72">
        <v>0.31586640300000002</v>
      </c>
      <c r="H41" s="66">
        <v>4.9150776402578069</v>
      </c>
      <c r="I41" s="24"/>
      <c r="J41" s="58">
        <v>4.9028825927448132</v>
      </c>
      <c r="K41" s="58"/>
      <c r="L41" s="73">
        <v>4.9982823416344031</v>
      </c>
      <c r="M41" s="74">
        <v>3.0170242294090235</v>
      </c>
      <c r="N41" s="73">
        <v>7.9391313726395119</v>
      </c>
      <c r="O41" s="73">
        <v>21.017322907787857</v>
      </c>
      <c r="P41" s="73">
        <v>61.979724146805616</v>
      </c>
      <c r="Q41" s="73">
        <v>39.682020147779774</v>
      </c>
      <c r="R41" s="73">
        <v>25.340923899105583</v>
      </c>
      <c r="S41" s="66">
        <v>9.3637430999999989</v>
      </c>
      <c r="T41" s="67"/>
      <c r="U41" s="58">
        <v>10.4998231</v>
      </c>
      <c r="V41" s="58"/>
      <c r="W41" s="73">
        <v>9.8973139999999997</v>
      </c>
      <c r="X41" s="74">
        <v>11.350231800000001</v>
      </c>
      <c r="Y41" s="73">
        <v>7.2636491999999997</v>
      </c>
      <c r="Z41" s="73">
        <v>7.1676133674647282</v>
      </c>
      <c r="AA41" s="73">
        <v>18.844931646721282</v>
      </c>
      <c r="AB41" s="73">
        <v>6.43</v>
      </c>
      <c r="AC41" s="66">
        <v>8.7534068999999999</v>
      </c>
      <c r="AD41" s="67"/>
      <c r="AE41" s="58">
        <v>8.8899872000000002</v>
      </c>
      <c r="AF41" s="73">
        <v>8.4704219999999992</v>
      </c>
      <c r="AG41" s="62">
        <f t="shared" si="0"/>
        <v>8.3993107022774485</v>
      </c>
      <c r="AH41" s="80" t="s">
        <v>166</v>
      </c>
      <c r="AI41" s="55" t="s">
        <v>83</v>
      </c>
      <c r="AJ41" s="63">
        <v>0.31169235000000001</v>
      </c>
      <c r="AK41" s="64"/>
      <c r="AL41" s="65">
        <v>0.31082560599999998</v>
      </c>
      <c r="AM41" s="65"/>
      <c r="AN41" s="72">
        <v>0.31586640300000002</v>
      </c>
      <c r="AO41" s="66">
        <v>4.9150776402578069</v>
      </c>
      <c r="AP41" s="24"/>
      <c r="AQ41" s="58">
        <v>4.9028825927448132</v>
      </c>
      <c r="AR41" s="58"/>
      <c r="AS41" s="73">
        <v>4.9982823416344031</v>
      </c>
      <c r="AT41" s="74">
        <v>3.0170242294090235</v>
      </c>
      <c r="AU41" s="73">
        <v>7.9391313726395119</v>
      </c>
      <c r="AV41" s="73">
        <v>21.017322907787857</v>
      </c>
      <c r="AW41" s="73">
        <v>61.979724146805616</v>
      </c>
      <c r="AX41" s="73">
        <v>39.682020147779774</v>
      </c>
      <c r="AY41" s="73">
        <v>25.340923899105583</v>
      </c>
      <c r="AZ41" s="66">
        <v>9.3637430999999989</v>
      </c>
      <c r="BA41" s="67"/>
      <c r="BB41" s="58">
        <v>10.4998231</v>
      </c>
      <c r="BC41" s="58"/>
      <c r="BD41" s="73">
        <v>9.8973139999999997</v>
      </c>
      <c r="BE41" s="74">
        <v>11.350231800000001</v>
      </c>
      <c r="BF41" s="73">
        <v>7.2636491999999997</v>
      </c>
      <c r="BG41" s="73">
        <v>7.1676133674647282</v>
      </c>
      <c r="BH41" s="73">
        <v>18.844931646721282</v>
      </c>
      <c r="BI41" s="73">
        <v>6.43</v>
      </c>
      <c r="BJ41" s="66">
        <v>8.7534068999999999</v>
      </c>
      <c r="BK41" s="67"/>
      <c r="BL41" s="58">
        <v>8.8899872000000002</v>
      </c>
      <c r="BM41" s="73">
        <v>8.4704219999999992</v>
      </c>
    </row>
    <row r="42" spans="1:65" s="1" customFormat="1">
      <c r="A42" s="80" t="s">
        <v>167</v>
      </c>
      <c r="B42" s="55" t="s">
        <v>84</v>
      </c>
      <c r="C42" s="22">
        <v>0.40899999999999997</v>
      </c>
      <c r="D42" s="26" t="s">
        <v>20</v>
      </c>
      <c r="E42" s="65">
        <v>0.40940300000000002</v>
      </c>
      <c r="F42" s="65"/>
      <c r="G42" s="65">
        <v>0.39703500000000003</v>
      </c>
      <c r="H42" s="8">
        <v>7.7538436326128801</v>
      </c>
      <c r="I42" s="24" t="s">
        <v>20</v>
      </c>
      <c r="J42" s="58">
        <v>7.7297051691572047</v>
      </c>
      <c r="K42" s="58"/>
      <c r="L42" s="58">
        <v>7.4548408531143817</v>
      </c>
      <c r="M42" s="66">
        <v>2.3588051638102443</v>
      </c>
      <c r="N42" s="58">
        <v>6.2173559352780536</v>
      </c>
      <c r="O42" s="58">
        <v>17.058228919094731</v>
      </c>
      <c r="P42" s="58">
        <v>67.712534527205804</v>
      </c>
      <c r="Q42" s="58">
        <v>46.34939902466401</v>
      </c>
      <c r="R42" s="58">
        <v>31.342614047842766</v>
      </c>
      <c r="S42" s="8">
        <v>16.981818181818181</v>
      </c>
      <c r="T42" s="24" t="s">
        <v>20</v>
      </c>
      <c r="U42" s="58">
        <v>14.37</v>
      </c>
      <c r="V42" s="58"/>
      <c r="W42" s="58">
        <v>14.41</v>
      </c>
      <c r="X42" s="66">
        <v>22.71</v>
      </c>
      <c r="Y42" s="58">
        <v>11.95</v>
      </c>
      <c r="Z42" s="58">
        <v>10.933499420625724</v>
      </c>
      <c r="AA42" s="58">
        <v>11.062502979737783</v>
      </c>
      <c r="AB42" s="58">
        <v>14.124527549824151</v>
      </c>
      <c r="AC42" s="66" t="s">
        <v>21</v>
      </c>
      <c r="AD42" s="67"/>
      <c r="AE42" s="58">
        <v>5.07</v>
      </c>
      <c r="AF42" s="58">
        <v>5.25</v>
      </c>
      <c r="AG42" s="62">
        <f t="shared" si="0"/>
        <v>13.287495944435767</v>
      </c>
      <c r="AH42" s="80" t="s">
        <v>167</v>
      </c>
      <c r="AI42" s="55" t="s">
        <v>84</v>
      </c>
      <c r="AJ42" s="22">
        <v>0.40899999999999997</v>
      </c>
      <c r="AK42" s="26" t="s">
        <v>20</v>
      </c>
      <c r="AL42" s="65">
        <v>0.40940300000000002</v>
      </c>
      <c r="AM42" s="65"/>
      <c r="AN42" s="65">
        <v>0.39703500000000003</v>
      </c>
      <c r="AO42" s="8">
        <v>7.7538436326128801</v>
      </c>
      <c r="AP42" s="24" t="s">
        <v>20</v>
      </c>
      <c r="AQ42" s="58">
        <v>7.7297051691572047</v>
      </c>
      <c r="AR42" s="58"/>
      <c r="AS42" s="58">
        <v>7.4548408531143817</v>
      </c>
      <c r="AT42" s="66">
        <v>2.3588051638102443</v>
      </c>
      <c r="AU42" s="58">
        <v>6.2173559352780536</v>
      </c>
      <c r="AV42" s="58">
        <v>17.058228919094731</v>
      </c>
      <c r="AW42" s="58">
        <v>67.712534527205804</v>
      </c>
      <c r="AX42" s="58">
        <v>46.34939902466401</v>
      </c>
      <c r="AY42" s="58">
        <v>31.342614047842766</v>
      </c>
      <c r="AZ42" s="8">
        <v>16.981818181818181</v>
      </c>
      <c r="BA42" s="24" t="s">
        <v>20</v>
      </c>
      <c r="BB42" s="58">
        <v>14.37</v>
      </c>
      <c r="BC42" s="58"/>
      <c r="BD42" s="58">
        <v>14.41</v>
      </c>
      <c r="BE42" s="66">
        <v>22.71</v>
      </c>
      <c r="BF42" s="58">
        <v>11.95</v>
      </c>
      <c r="BG42" s="58">
        <v>10.933499420625724</v>
      </c>
      <c r="BH42" s="58">
        <v>11.062502979737783</v>
      </c>
      <c r="BI42" s="58">
        <v>14.124527549824151</v>
      </c>
      <c r="BJ42" s="66" t="s">
        <v>21</v>
      </c>
      <c r="BK42" s="67"/>
      <c r="BL42" s="58">
        <v>5.07</v>
      </c>
      <c r="BM42" s="58">
        <v>5.25</v>
      </c>
    </row>
    <row r="43" spans="1:65" s="1" customFormat="1">
      <c r="A43" s="16" t="s">
        <v>85</v>
      </c>
      <c r="B43" s="55" t="s">
        <v>86</v>
      </c>
      <c r="C43" s="63">
        <v>0.37269709070000001</v>
      </c>
      <c r="D43" s="69"/>
      <c r="E43" s="65">
        <v>0.36599999999999999</v>
      </c>
      <c r="F43" s="65"/>
      <c r="G43" s="65">
        <v>0.36599999999999999</v>
      </c>
      <c r="H43" s="8">
        <v>6.613638372148686</v>
      </c>
      <c r="I43" s="24"/>
      <c r="J43" s="58">
        <v>6.4859088329865706</v>
      </c>
      <c r="K43" s="58"/>
      <c r="L43" s="58">
        <v>6.4540434627716428</v>
      </c>
      <c r="M43" s="66">
        <v>2.4268654323956076</v>
      </c>
      <c r="N43" s="58">
        <v>6.7492185621543648</v>
      </c>
      <c r="O43" s="58">
        <v>18.536106435841948</v>
      </c>
      <c r="P43" s="58">
        <v>65.350645187144337</v>
      </c>
      <c r="Q43" s="58">
        <v>43.5597499398894</v>
      </c>
      <c r="R43" s="58">
        <v>29.033822232908552</v>
      </c>
      <c r="S43" s="66">
        <v>12.772660135512167</v>
      </c>
      <c r="T43" s="67"/>
      <c r="U43" s="58">
        <v>11.700000000000001</v>
      </c>
      <c r="V43" s="58"/>
      <c r="W43" s="58">
        <v>12.4</v>
      </c>
      <c r="X43" s="66">
        <v>14.099999999999998</v>
      </c>
      <c r="Y43" s="58">
        <v>9.3000000000000007</v>
      </c>
      <c r="Z43" s="58">
        <v>11.293295019157089</v>
      </c>
      <c r="AA43" s="58">
        <v>15.494736842105263</v>
      </c>
      <c r="AB43" s="58">
        <v>7.4251046025104603</v>
      </c>
      <c r="AC43" s="66">
        <v>11.827429918991465</v>
      </c>
      <c r="AD43" s="67"/>
      <c r="AE43" s="58">
        <v>10</v>
      </c>
      <c r="AF43" s="58">
        <v>9.3000000000000007</v>
      </c>
      <c r="AG43" s="62">
        <f t="shared" si="0"/>
        <v>11.963507265521798</v>
      </c>
      <c r="AH43" s="16" t="s">
        <v>168</v>
      </c>
      <c r="AI43" s="55" t="s">
        <v>86</v>
      </c>
      <c r="AJ43" s="63">
        <v>0.37269709070000001</v>
      </c>
      <c r="AK43" s="69"/>
      <c r="AL43" s="65">
        <v>0.36599999999999999</v>
      </c>
      <c r="AM43" s="65"/>
      <c r="AN43" s="65">
        <v>0.36599999999999999</v>
      </c>
      <c r="AO43" s="8">
        <v>6.613638372148686</v>
      </c>
      <c r="AP43" s="24"/>
      <c r="AQ43" s="58">
        <v>6.4859088329865706</v>
      </c>
      <c r="AR43" s="58"/>
      <c r="AS43" s="58">
        <v>6.4540434627716428</v>
      </c>
      <c r="AT43" s="66">
        <v>2.4268654323956076</v>
      </c>
      <c r="AU43" s="58">
        <v>6.7492185621543648</v>
      </c>
      <c r="AV43" s="58">
        <v>18.536106435841948</v>
      </c>
      <c r="AW43" s="58">
        <v>65.350645187144337</v>
      </c>
      <c r="AX43" s="58">
        <v>43.5597499398894</v>
      </c>
      <c r="AY43" s="58">
        <v>29.033822232908552</v>
      </c>
      <c r="AZ43" s="66">
        <v>12.772660135512167</v>
      </c>
      <c r="BA43" s="67"/>
      <c r="BB43" s="58">
        <v>11.700000000000001</v>
      </c>
      <c r="BC43" s="58"/>
      <c r="BD43" s="58">
        <v>12.4</v>
      </c>
      <c r="BE43" s="66">
        <v>14.099999999999998</v>
      </c>
      <c r="BF43" s="58">
        <v>9.3000000000000007</v>
      </c>
      <c r="BG43" s="58">
        <v>11.293295019157089</v>
      </c>
      <c r="BH43" s="58">
        <v>15.494736842105263</v>
      </c>
      <c r="BI43" s="58">
        <v>7.4251046025104603</v>
      </c>
      <c r="BJ43" s="66">
        <v>11.827429918991465</v>
      </c>
      <c r="BK43" s="67"/>
      <c r="BL43" s="58">
        <v>10</v>
      </c>
      <c r="BM43" s="58">
        <v>9.3000000000000007</v>
      </c>
    </row>
    <row r="44" spans="1:65" s="1" customFormat="1">
      <c r="A44" s="84" t="s">
        <v>87</v>
      </c>
      <c r="B44" s="84" t="s">
        <v>88</v>
      </c>
      <c r="C44" s="23">
        <v>0.37444853419099111</v>
      </c>
      <c r="D44" s="29" t="s">
        <v>20</v>
      </c>
      <c r="E44" s="65">
        <v>0.39269999999999999</v>
      </c>
      <c r="F44" s="65"/>
      <c r="G44" s="65">
        <v>0.39489999999999997</v>
      </c>
      <c r="H44" s="12">
        <v>7.8951085702787935</v>
      </c>
      <c r="I44" s="27" t="s">
        <v>20</v>
      </c>
      <c r="J44" s="58">
        <v>8.4031214312904456</v>
      </c>
      <c r="K44" s="58"/>
      <c r="L44" s="58">
        <v>8.4153310104529613</v>
      </c>
      <c r="M44" s="66">
        <v>1.7481343283582089</v>
      </c>
      <c r="N44" s="58">
        <v>5.3544776119402986</v>
      </c>
      <c r="O44" s="58">
        <v>16.188432835820894</v>
      </c>
      <c r="P44" s="58">
        <v>67.789179104477611</v>
      </c>
      <c r="Q44" s="58">
        <v>45.059701492537314</v>
      </c>
      <c r="R44" s="58">
        <v>29.309701492537314</v>
      </c>
      <c r="S44" s="12">
        <v>17.410994076894649</v>
      </c>
      <c r="T44" s="27" t="s">
        <v>20</v>
      </c>
      <c r="U44" s="58">
        <v>18.11</v>
      </c>
      <c r="V44" s="58"/>
      <c r="W44" s="58">
        <v>18.04</v>
      </c>
      <c r="X44" s="66">
        <v>21.01</v>
      </c>
      <c r="Y44" s="58">
        <v>19</v>
      </c>
      <c r="Z44" s="58">
        <v>15.062934782608698</v>
      </c>
      <c r="AA44" s="58">
        <v>22.992153717841788</v>
      </c>
      <c r="AB44" s="58">
        <v>12.837064395202713</v>
      </c>
      <c r="AC44" s="85" t="s">
        <v>21</v>
      </c>
      <c r="AD44" s="86"/>
      <c r="AE44" s="58">
        <v>14.26</v>
      </c>
      <c r="AF44" s="58">
        <v>12.58</v>
      </c>
      <c r="AG44" s="62">
        <f t="shared" si="0"/>
        <v>16.766275346851653</v>
      </c>
      <c r="AH44" s="84" t="s">
        <v>169</v>
      </c>
      <c r="AI44" s="84" t="s">
        <v>88</v>
      </c>
      <c r="AJ44" s="23">
        <v>0.37444853419099111</v>
      </c>
      <c r="AK44" s="29" t="s">
        <v>20</v>
      </c>
      <c r="AL44" s="65">
        <v>0.39269999999999999</v>
      </c>
      <c r="AM44" s="65"/>
      <c r="AN44" s="65">
        <v>0.39489999999999997</v>
      </c>
      <c r="AO44" s="12">
        <v>7.8951085702787935</v>
      </c>
      <c r="AP44" s="27" t="s">
        <v>20</v>
      </c>
      <c r="AQ44" s="58">
        <v>8.4031214312904456</v>
      </c>
      <c r="AR44" s="58"/>
      <c r="AS44" s="58">
        <v>8.4153310104529613</v>
      </c>
      <c r="AT44" s="66">
        <v>1.7481343283582089</v>
      </c>
      <c r="AU44" s="58">
        <v>5.3544776119402986</v>
      </c>
      <c r="AV44" s="58">
        <v>16.188432835820894</v>
      </c>
      <c r="AW44" s="58">
        <v>67.789179104477611</v>
      </c>
      <c r="AX44" s="58">
        <v>45.059701492537314</v>
      </c>
      <c r="AY44" s="58">
        <v>29.309701492537314</v>
      </c>
      <c r="AZ44" s="12">
        <v>17.410994076894649</v>
      </c>
      <c r="BA44" s="27" t="s">
        <v>20</v>
      </c>
      <c r="BB44" s="58">
        <v>18.11</v>
      </c>
      <c r="BC44" s="58"/>
      <c r="BD44" s="58">
        <v>18.04</v>
      </c>
      <c r="BE44" s="66">
        <v>21.01</v>
      </c>
      <c r="BF44" s="58">
        <v>19</v>
      </c>
      <c r="BG44" s="58">
        <v>15.062934782608698</v>
      </c>
      <c r="BH44" s="58">
        <v>22.992153717841788</v>
      </c>
      <c r="BI44" s="58">
        <v>12.837064395202713</v>
      </c>
      <c r="BJ44" s="85" t="s">
        <v>21</v>
      </c>
      <c r="BK44" s="86"/>
      <c r="BL44" s="58">
        <v>14.26</v>
      </c>
      <c r="BM44" s="58">
        <v>12.58</v>
      </c>
    </row>
    <row r="45" spans="1:65" s="1" customFormat="1">
      <c r="A45" s="87" t="s">
        <v>89</v>
      </c>
      <c r="B45" s="84"/>
      <c r="C45" s="88">
        <f>AVERAGE(C7:C8,C10:C11,C14:C15,C17:C26,C28:C29,C31:C44)</f>
        <v>0.31876220848774844</v>
      </c>
      <c r="D45" s="30" t="s">
        <v>20</v>
      </c>
      <c r="E45" s="89">
        <f>AVERAGE(E7:E8,E10:E11,E14:E15,E17:E26,E28:E29,E31:E44)</f>
        <v>0.31500791000551553</v>
      </c>
      <c r="F45" s="89"/>
      <c r="G45" s="90">
        <f>AVERAGE(G7:G8,G10:G11,G14:G15,G17:G26,G28:G29,G31:G44)</f>
        <v>0.31265300586049022</v>
      </c>
      <c r="H45" s="91">
        <f>AVERAGE(H7:H8,H10:H11,H14:H15,H17:H26,H28:H29,H31:H44)</f>
        <v>5.5156995323501725</v>
      </c>
      <c r="I45" s="37" t="s">
        <v>20</v>
      </c>
      <c r="J45" s="92">
        <f>AVERAGE(J7:J8,J10:J11,J14:J15,J17:J26,J28:J29,J31:J44)</f>
        <v>5.3468290557215266</v>
      </c>
      <c r="K45" s="92"/>
      <c r="L45" s="93">
        <f>AVERAGE(L7:L8,L10:L11,L14:L15,L17:L26,L28:L29,L31:L44)</f>
        <v>5.3087750950343491</v>
      </c>
      <c r="M45" s="91">
        <f t="shared" ref="M45:R45" si="1">AVERAGE(M7:M44)</f>
        <v>2.9239007791205429</v>
      </c>
      <c r="N45" s="92">
        <f t="shared" si="1"/>
        <v>7.6834283460282498</v>
      </c>
      <c r="O45" s="92">
        <f t="shared" si="1"/>
        <v>20.561850719273583</v>
      </c>
      <c r="P45" s="92">
        <f t="shared" si="1"/>
        <v>62.171591296722973</v>
      </c>
      <c r="Q45" s="92">
        <f t="shared" si="1"/>
        <v>39.436645499595166</v>
      </c>
      <c r="R45" s="93">
        <f t="shared" si="1"/>
        <v>24.630712453143008</v>
      </c>
      <c r="S45" s="91">
        <f>AVERAGE(S7:S8,S10:S11,S14:S15,S17:S26,S28:S29,S31:S44)</f>
        <v>11.483450876951991</v>
      </c>
      <c r="T45" s="37" t="s">
        <v>20</v>
      </c>
      <c r="U45" s="92">
        <f>AVERAGE(U7:U8,U10:U11,U14:U15,U17:U26,U28:U29,U31:U44)</f>
        <v>11.289258158188193</v>
      </c>
      <c r="V45" s="92"/>
      <c r="W45" s="93">
        <f>AVERAGE(W7:W8,W10:W11,W14:W15,W17:W26,W28:W29,W31:W44)</f>
        <v>11.225505588601512</v>
      </c>
      <c r="X45" s="91">
        <f>AVERAGE(X7:X44)</f>
        <v>12.861948452272856</v>
      </c>
      <c r="Y45" s="92">
        <f>AVERAGE(Y7:Y44)</f>
        <v>12.508136865779447</v>
      </c>
      <c r="Z45" s="92">
        <f>AVERAGE(Z7:Z44)</f>
        <v>9.9229409485785585</v>
      </c>
      <c r="AA45" s="92">
        <f>AVERAGE(AA7:AA44)</f>
        <v>14.46889064590915</v>
      </c>
      <c r="AB45" s="93">
        <f>AVERAGE(AB7:AB44)</f>
        <v>7.9464665642472321</v>
      </c>
      <c r="AC45" s="92">
        <f>AVERAGE(AC8,AC10:AC11,AC14:AC15,AC17,AC19:AC23,AC25,AC28:AC29,AC31:AC39,AC41,AC43)</f>
        <v>8.1477615970809136</v>
      </c>
      <c r="AD45" s="37" t="s">
        <v>20</v>
      </c>
      <c r="AE45" s="92">
        <f>AVERAGE(AE8,AE10:AE11,AE14:AE15,AE17,AE19:AE23,AE25,AE28:AE29,AE31:AE39,AE41,AE43)</f>
        <v>7.0601933294661485</v>
      </c>
      <c r="AF45" s="93">
        <f>AVERAGE(AF8,AF10:AF11,AF14:AF15,AF17,AF19:AF23,AF25,AF28:AF29,AF31:AF39,AF41,AF43)</f>
        <v>6.4776666419781668</v>
      </c>
      <c r="AG45" s="94">
        <f>AVERAGE(AG7:AG44)</f>
        <v>9.4176530376615499</v>
      </c>
      <c r="AH45" s="87" t="s">
        <v>170</v>
      </c>
      <c r="AI45" s="84"/>
      <c r="AJ45" s="88">
        <v>0.31876220848774844</v>
      </c>
      <c r="AK45" s="30" t="s">
        <v>20</v>
      </c>
      <c r="AL45" s="89">
        <v>0.31500791000551553</v>
      </c>
      <c r="AM45" s="89"/>
      <c r="AN45" s="90">
        <v>0.31265300586049022</v>
      </c>
      <c r="AO45" s="91">
        <v>5.5156995323501725</v>
      </c>
      <c r="AP45" s="37" t="s">
        <v>20</v>
      </c>
      <c r="AQ45" s="92">
        <v>5.3468290557215266</v>
      </c>
      <c r="AR45" s="92"/>
      <c r="AS45" s="93">
        <v>5.3087750950343491</v>
      </c>
      <c r="AT45" s="91">
        <v>2.9239007791205429</v>
      </c>
      <c r="AU45" s="92">
        <v>7.6834283460282498</v>
      </c>
      <c r="AV45" s="92">
        <v>20.561850719273583</v>
      </c>
      <c r="AW45" s="92">
        <v>62.171591296722973</v>
      </c>
      <c r="AX45" s="92">
        <v>39.436645499595166</v>
      </c>
      <c r="AY45" s="93">
        <v>24.630712453143008</v>
      </c>
      <c r="AZ45" s="91">
        <v>11.483450876951991</v>
      </c>
      <c r="BA45" s="37" t="s">
        <v>20</v>
      </c>
      <c r="BB45" s="92">
        <v>11.289258158188193</v>
      </c>
      <c r="BC45" s="92"/>
      <c r="BD45" s="93">
        <v>11.225505588601512</v>
      </c>
      <c r="BE45" s="91">
        <v>12.861948452272856</v>
      </c>
      <c r="BF45" s="92">
        <v>12.508136865779447</v>
      </c>
      <c r="BG45" s="92">
        <v>9.9229409485785585</v>
      </c>
      <c r="BH45" s="92">
        <v>14.46889064590915</v>
      </c>
      <c r="BI45" s="93">
        <v>7.9464665642472321</v>
      </c>
      <c r="BJ45" s="92">
        <v>8.1477615970809136</v>
      </c>
      <c r="BK45" s="37" t="s">
        <v>20</v>
      </c>
      <c r="BL45" s="92">
        <v>7.0601933294661485</v>
      </c>
      <c r="BM45" s="93">
        <v>6.4776666419781668</v>
      </c>
    </row>
    <row r="46" spans="1:65" s="1" customFormat="1">
      <c r="A46" s="55" t="s">
        <v>125</v>
      </c>
      <c r="B46" s="55"/>
      <c r="C46" s="63">
        <v>0.50879538999999996</v>
      </c>
      <c r="D46" s="64"/>
      <c r="E46" s="65">
        <v>0.46911683500000001</v>
      </c>
      <c r="F46" s="65"/>
      <c r="G46" s="65">
        <v>0.48128264999999998</v>
      </c>
      <c r="H46" s="66">
        <v>15.227231367991891</v>
      </c>
      <c r="I46" s="24"/>
      <c r="J46" s="58">
        <v>12.381753130405311</v>
      </c>
      <c r="K46" s="58"/>
      <c r="L46" s="58">
        <v>14.535096892462317</v>
      </c>
      <c r="M46" s="66">
        <v>0.90217440248686676</v>
      </c>
      <c r="N46" s="58">
        <v>3.6311444617413042</v>
      </c>
      <c r="O46" s="58">
        <v>12.554589698902447</v>
      </c>
      <c r="P46" s="58">
        <v>73.678551076272655</v>
      </c>
      <c r="Q46" s="58">
        <v>52.779036581937788</v>
      </c>
      <c r="R46" s="58">
        <v>36.636046342076675</v>
      </c>
      <c r="S46" s="66">
        <v>21.2255444</v>
      </c>
      <c r="T46" s="67"/>
      <c r="U46" s="58">
        <v>20.0130914</v>
      </c>
      <c r="V46" s="58"/>
      <c r="W46" s="58">
        <v>21.512042300000001</v>
      </c>
      <c r="X46" s="66">
        <v>34.082451800000001</v>
      </c>
      <c r="Y46" s="58">
        <v>22.0140505</v>
      </c>
      <c r="Z46" s="58">
        <v>18.214499320565796</v>
      </c>
      <c r="AA46" s="58">
        <v>4.9705243961152039</v>
      </c>
      <c r="AB46" s="58">
        <v>20.409015660958275</v>
      </c>
      <c r="AC46" s="66" t="s">
        <v>21</v>
      </c>
      <c r="AD46" s="67"/>
      <c r="AE46" s="58" t="s">
        <v>21</v>
      </c>
      <c r="AF46" s="58" t="s">
        <v>21</v>
      </c>
      <c r="AG46" s="11"/>
      <c r="AH46" s="55" t="s">
        <v>171</v>
      </c>
      <c r="AI46" s="55"/>
      <c r="AJ46" s="63">
        <v>0.50879538999999996</v>
      </c>
      <c r="AK46" s="64"/>
      <c r="AL46" s="65">
        <v>0.46911683500000001</v>
      </c>
      <c r="AM46" s="65"/>
      <c r="AN46" s="65">
        <v>0.48128264999999998</v>
      </c>
      <c r="AO46" s="66">
        <v>15.227231367991891</v>
      </c>
      <c r="AP46" s="24"/>
      <c r="AQ46" s="58">
        <v>12.381753130405311</v>
      </c>
      <c r="AR46" s="58"/>
      <c r="AS46" s="58">
        <v>14.535096892462317</v>
      </c>
      <c r="AT46" s="66">
        <v>0.90217440248686676</v>
      </c>
      <c r="AU46" s="58">
        <v>3.6311444617413042</v>
      </c>
      <c r="AV46" s="58">
        <v>12.554589698902447</v>
      </c>
      <c r="AW46" s="58">
        <v>73.678551076272655</v>
      </c>
      <c r="AX46" s="58">
        <v>52.779036581937788</v>
      </c>
      <c r="AY46" s="58">
        <v>36.636046342076675</v>
      </c>
      <c r="AZ46" s="66">
        <v>21.2255444</v>
      </c>
      <c r="BA46" s="67"/>
      <c r="BB46" s="58">
        <v>20.0130914</v>
      </c>
      <c r="BC46" s="58"/>
      <c r="BD46" s="58">
        <v>21.512042300000001</v>
      </c>
      <c r="BE46" s="66">
        <v>34.082451800000001</v>
      </c>
      <c r="BF46" s="58">
        <v>22.0140505</v>
      </c>
      <c r="BG46" s="58">
        <v>18.214499320565796</v>
      </c>
      <c r="BH46" s="58">
        <v>4.9705243961152039</v>
      </c>
      <c r="BI46" s="58">
        <v>20.409015660958275</v>
      </c>
      <c r="BJ46" s="66" t="s">
        <v>21</v>
      </c>
      <c r="BK46" s="67"/>
      <c r="BL46" s="58" t="s">
        <v>21</v>
      </c>
      <c r="BM46" s="58" t="s">
        <v>21</v>
      </c>
    </row>
    <row r="47" spans="1:65" s="1" customFormat="1">
      <c r="A47" s="55" t="s">
        <v>116</v>
      </c>
      <c r="B47" s="55"/>
      <c r="C47" s="63">
        <v>0.36267138274920874</v>
      </c>
      <c r="D47" s="64"/>
      <c r="E47" s="65">
        <v>0.40782058073357141</v>
      </c>
      <c r="F47" s="65"/>
      <c r="G47" s="65">
        <v>0.40184626119815325</v>
      </c>
      <c r="H47" s="66">
        <v>6.8523190240517806</v>
      </c>
      <c r="I47" s="24"/>
      <c r="J47" s="58">
        <v>8.1414570453736772</v>
      </c>
      <c r="K47" s="58"/>
      <c r="L47" s="58">
        <v>8.1327768670396665</v>
      </c>
      <c r="M47" s="66">
        <v>2.0736824278710682</v>
      </c>
      <c r="N47" s="58">
        <v>5.6644712994101036</v>
      </c>
      <c r="O47" s="58">
        <v>16.281624796817638</v>
      </c>
      <c r="P47" s="58">
        <v>68.068891475896237</v>
      </c>
      <c r="Q47" s="58">
        <v>46.06788114785261</v>
      </c>
      <c r="R47" s="58">
        <v>30.808477226821395</v>
      </c>
      <c r="S47" s="66">
        <v>16.620570488420668</v>
      </c>
      <c r="T47" s="67"/>
      <c r="U47" s="58">
        <v>16.657448406973767</v>
      </c>
      <c r="V47" s="58"/>
      <c r="W47" s="58">
        <v>17.562242790158571</v>
      </c>
      <c r="X47" s="66">
        <v>20.902921813192304</v>
      </c>
      <c r="Y47" s="58">
        <v>15.72513680277229</v>
      </c>
      <c r="Z47" s="58">
        <v>11.827095196705001</v>
      </c>
      <c r="AA47" s="58">
        <v>31.11037719923927</v>
      </c>
      <c r="AB47" s="58">
        <v>10.794847172089582</v>
      </c>
      <c r="AC47" s="66">
        <v>7.7615119103413805</v>
      </c>
      <c r="AD47" s="67"/>
      <c r="AE47" s="58">
        <v>2.9948280298572607</v>
      </c>
      <c r="AF47" s="58">
        <v>3.143613727009321</v>
      </c>
      <c r="AG47" s="11"/>
      <c r="AH47" s="55" t="s">
        <v>172</v>
      </c>
      <c r="AI47" s="55"/>
      <c r="AJ47" s="63">
        <v>0.36267138274920874</v>
      </c>
      <c r="AK47" s="64"/>
      <c r="AL47" s="65">
        <v>0.40782058073357141</v>
      </c>
      <c r="AM47" s="65"/>
      <c r="AN47" s="65">
        <v>0.40184626119815325</v>
      </c>
      <c r="AO47" s="66">
        <v>6.8523190240517806</v>
      </c>
      <c r="AP47" s="24"/>
      <c r="AQ47" s="58">
        <v>8.1414570453736772</v>
      </c>
      <c r="AR47" s="58"/>
      <c r="AS47" s="58">
        <v>8.1327768670396665</v>
      </c>
      <c r="AT47" s="66">
        <v>2.0736824278710682</v>
      </c>
      <c r="AU47" s="58">
        <v>5.6644712994101036</v>
      </c>
      <c r="AV47" s="58">
        <v>16.281624796817638</v>
      </c>
      <c r="AW47" s="58">
        <v>68.068891475896237</v>
      </c>
      <c r="AX47" s="58">
        <v>46.06788114785261</v>
      </c>
      <c r="AY47" s="58">
        <v>30.808477226821395</v>
      </c>
      <c r="AZ47" s="66">
        <v>16.620570488420668</v>
      </c>
      <c r="BA47" s="67"/>
      <c r="BB47" s="58">
        <v>16.657448406973767</v>
      </c>
      <c r="BC47" s="58"/>
      <c r="BD47" s="58">
        <v>17.562242790158571</v>
      </c>
      <c r="BE47" s="66">
        <v>20.902921813192304</v>
      </c>
      <c r="BF47" s="58">
        <v>15.72513680277229</v>
      </c>
      <c r="BG47" s="58">
        <v>11.827095196705001</v>
      </c>
      <c r="BH47" s="58">
        <v>31.11037719923927</v>
      </c>
      <c r="BI47" s="58">
        <v>10.794847172089582</v>
      </c>
      <c r="BJ47" s="66">
        <v>7.7615119103413805</v>
      </c>
      <c r="BK47" s="67"/>
      <c r="BL47" s="58">
        <v>2.9948280298572607</v>
      </c>
      <c r="BM47" s="58">
        <v>3.143613727009321</v>
      </c>
    </row>
    <row r="48" spans="1:65" s="1" customFormat="1">
      <c r="A48" s="55" t="s">
        <v>90</v>
      </c>
      <c r="B48" s="55"/>
      <c r="C48" s="63" t="s">
        <v>21</v>
      </c>
      <c r="D48" s="69"/>
      <c r="E48" s="65" t="s">
        <v>21</v>
      </c>
      <c r="F48" s="65"/>
      <c r="G48" s="65">
        <v>0.51426159999999999</v>
      </c>
      <c r="H48" s="66" t="s">
        <v>21</v>
      </c>
      <c r="I48" s="67"/>
      <c r="J48" s="58" t="s">
        <v>21</v>
      </c>
      <c r="K48" s="58"/>
      <c r="L48" s="58">
        <v>28.257543592266515</v>
      </c>
      <c r="M48" s="95">
        <v>0.34285302266886886</v>
      </c>
      <c r="N48" s="96">
        <v>1.8937374794150146</v>
      </c>
      <c r="O48" s="96">
        <v>9.3648286513883008</v>
      </c>
      <c r="P48" s="96">
        <v>76.494287884556485</v>
      </c>
      <c r="Q48" s="96">
        <v>53.512369376878674</v>
      </c>
      <c r="R48" s="96">
        <v>36.172341709991251</v>
      </c>
      <c r="S48" s="66" t="s">
        <v>21</v>
      </c>
      <c r="T48" s="67"/>
      <c r="U48" s="58" t="s">
        <v>21</v>
      </c>
      <c r="V48" s="58"/>
      <c r="W48" s="71">
        <v>28.829450000000001</v>
      </c>
      <c r="X48" s="95">
        <v>33.116750000000003</v>
      </c>
      <c r="Y48" s="96">
        <v>22.174440000000001</v>
      </c>
      <c r="Z48" s="96">
        <v>26.589653521959296</v>
      </c>
      <c r="AA48" s="96">
        <v>39.011235200779495</v>
      </c>
      <c r="AB48" s="97">
        <v>25.614040443374275</v>
      </c>
      <c r="AC48" s="77" t="s">
        <v>21</v>
      </c>
      <c r="AD48" s="76"/>
      <c r="AE48" s="77" t="s">
        <v>21</v>
      </c>
      <c r="AF48" s="77" t="s">
        <v>21</v>
      </c>
      <c r="AG48" s="11"/>
      <c r="AH48" s="55" t="s">
        <v>173</v>
      </c>
      <c r="AI48" s="55"/>
      <c r="AJ48" s="63" t="s">
        <v>21</v>
      </c>
      <c r="AK48" s="69"/>
      <c r="AL48" s="65" t="s">
        <v>21</v>
      </c>
      <c r="AM48" s="65"/>
      <c r="AN48" s="65">
        <v>0.51426159999999999</v>
      </c>
      <c r="AO48" s="66" t="s">
        <v>21</v>
      </c>
      <c r="AP48" s="67"/>
      <c r="AQ48" s="58" t="s">
        <v>21</v>
      </c>
      <c r="AR48" s="58"/>
      <c r="AS48" s="58">
        <v>28.257543592266515</v>
      </c>
      <c r="AT48" s="95">
        <v>0.34285302266886886</v>
      </c>
      <c r="AU48" s="96">
        <v>1.8937374794150146</v>
      </c>
      <c r="AV48" s="96">
        <v>9.3648286513883008</v>
      </c>
      <c r="AW48" s="96">
        <v>76.494287884556485</v>
      </c>
      <c r="AX48" s="96">
        <v>53.512369376878674</v>
      </c>
      <c r="AY48" s="96">
        <v>36.172341709991251</v>
      </c>
      <c r="AZ48" s="66" t="s">
        <v>21</v>
      </c>
      <c r="BA48" s="67"/>
      <c r="BB48" s="58" t="s">
        <v>21</v>
      </c>
      <c r="BC48" s="58"/>
      <c r="BD48" s="71">
        <v>28.829450000000001</v>
      </c>
      <c r="BE48" s="95">
        <v>33.116750000000003</v>
      </c>
      <c r="BF48" s="96">
        <v>22.174440000000001</v>
      </c>
      <c r="BG48" s="96">
        <v>26.589653521959296</v>
      </c>
      <c r="BH48" s="96">
        <v>39.011235200779495</v>
      </c>
      <c r="BI48" s="97">
        <v>25.614040443374275</v>
      </c>
      <c r="BJ48" s="77" t="s">
        <v>21</v>
      </c>
      <c r="BK48" s="76"/>
      <c r="BL48" s="77" t="s">
        <v>21</v>
      </c>
      <c r="BM48" s="77" t="s">
        <v>21</v>
      </c>
    </row>
    <row r="49" spans="1:65" s="1" customFormat="1">
      <c r="A49" s="55" t="s">
        <v>92</v>
      </c>
      <c r="B49" s="55"/>
      <c r="C49" s="63">
        <v>0.48150317394525799</v>
      </c>
      <c r="D49" s="69"/>
      <c r="E49" s="65" t="s">
        <v>21</v>
      </c>
      <c r="F49" s="65"/>
      <c r="G49" s="65">
        <v>0.49479147913761301</v>
      </c>
      <c r="H49" s="66">
        <v>12.543974676099227</v>
      </c>
      <c r="I49" s="67"/>
      <c r="J49" s="58" t="s">
        <v>21</v>
      </c>
      <c r="K49" s="58"/>
      <c r="L49" s="58">
        <v>13.403769480671579</v>
      </c>
      <c r="M49" s="95">
        <v>1.3759192150287212</v>
      </c>
      <c r="N49" s="96">
        <v>4.0724767477630612</v>
      </c>
      <c r="O49" s="96">
        <v>12.32816413527345</v>
      </c>
      <c r="P49" s="96">
        <v>74.913308453165612</v>
      </c>
      <c r="Q49" s="96">
        <v>54.58653954241116</v>
      </c>
      <c r="R49" s="96">
        <v>38.143475356043247</v>
      </c>
      <c r="S49" s="66">
        <v>19.842907875017399</v>
      </c>
      <c r="T49" s="67"/>
      <c r="U49" s="58" t="s">
        <v>21</v>
      </c>
      <c r="V49" s="58"/>
      <c r="W49" s="71">
        <v>19.67958794922</v>
      </c>
      <c r="X49" s="95">
        <v>23.645044607272002</v>
      </c>
      <c r="Y49" s="96">
        <v>15.616611049569201</v>
      </c>
      <c r="Z49" s="96">
        <v>17.663517489300027</v>
      </c>
      <c r="AA49" s="96">
        <v>22.945502857702031</v>
      </c>
      <c r="AB49" s="97">
        <v>18.492527226624393</v>
      </c>
      <c r="AC49" s="77" t="s">
        <v>21</v>
      </c>
      <c r="AD49" s="76"/>
      <c r="AE49" s="77" t="s">
        <v>21</v>
      </c>
      <c r="AF49" s="77" t="s">
        <v>21</v>
      </c>
      <c r="AG49" s="11"/>
      <c r="AH49" s="55" t="s">
        <v>174</v>
      </c>
      <c r="AI49" s="55"/>
      <c r="AJ49" s="63">
        <v>0.48150317394525799</v>
      </c>
      <c r="AK49" s="69"/>
      <c r="AL49" s="65" t="s">
        <v>21</v>
      </c>
      <c r="AM49" s="65"/>
      <c r="AN49" s="65">
        <v>0.49479147913761301</v>
      </c>
      <c r="AO49" s="66">
        <v>12.543974676099227</v>
      </c>
      <c r="AP49" s="67"/>
      <c r="AQ49" s="58" t="s">
        <v>21</v>
      </c>
      <c r="AR49" s="58"/>
      <c r="AS49" s="58">
        <v>13.403769480671579</v>
      </c>
      <c r="AT49" s="95">
        <v>1.3759192150287212</v>
      </c>
      <c r="AU49" s="96">
        <v>4.0724767477630612</v>
      </c>
      <c r="AV49" s="96">
        <v>12.32816413527345</v>
      </c>
      <c r="AW49" s="96">
        <v>74.913308453165612</v>
      </c>
      <c r="AX49" s="96">
        <v>54.58653954241116</v>
      </c>
      <c r="AY49" s="96">
        <v>38.143475356043247</v>
      </c>
      <c r="AZ49" s="66">
        <v>19.842907875017399</v>
      </c>
      <c r="BA49" s="67"/>
      <c r="BB49" s="58" t="s">
        <v>21</v>
      </c>
      <c r="BC49" s="58"/>
      <c r="BD49" s="71">
        <v>19.67958794922</v>
      </c>
      <c r="BE49" s="95">
        <v>23.645044607272002</v>
      </c>
      <c r="BF49" s="96">
        <v>15.616611049569201</v>
      </c>
      <c r="BG49" s="96">
        <v>17.663517489300027</v>
      </c>
      <c r="BH49" s="96">
        <v>22.945502857702031</v>
      </c>
      <c r="BI49" s="97">
        <v>18.492527226624393</v>
      </c>
      <c r="BJ49" s="77" t="s">
        <v>21</v>
      </c>
      <c r="BK49" s="76"/>
      <c r="BL49" s="77" t="s">
        <v>21</v>
      </c>
      <c r="BM49" s="77" t="s">
        <v>21</v>
      </c>
    </row>
    <row r="50" spans="1:65" s="1" customFormat="1">
      <c r="A50" s="55" t="s">
        <v>117</v>
      </c>
      <c r="B50" s="55"/>
      <c r="C50" s="63">
        <v>0.35995139480647853</v>
      </c>
      <c r="D50" s="64"/>
      <c r="E50" s="65">
        <v>0.35018640403060197</v>
      </c>
      <c r="F50" s="65"/>
      <c r="G50" s="65">
        <v>0.33895462415326788</v>
      </c>
      <c r="H50" s="66">
        <v>7.1280501025642495</v>
      </c>
      <c r="I50" s="24"/>
      <c r="J50" s="58">
        <v>7.098603043608926</v>
      </c>
      <c r="K50" s="58"/>
      <c r="L50" s="58">
        <v>6.6795799560615947</v>
      </c>
      <c r="M50" s="66">
        <v>1.9247483372933409</v>
      </c>
      <c r="N50" s="58">
        <v>5.9490068993193725</v>
      </c>
      <c r="O50" s="58">
        <v>18.171561588413379</v>
      </c>
      <c r="P50" s="58">
        <v>64.110139237642528</v>
      </c>
      <c r="Q50" s="58">
        <v>39.736867243165818</v>
      </c>
      <c r="R50" s="58">
        <v>23.61689876408678</v>
      </c>
      <c r="S50" s="66">
        <v>16.985106399700129</v>
      </c>
      <c r="T50" s="67"/>
      <c r="U50" s="58">
        <v>17.410125201642863</v>
      </c>
      <c r="V50" s="58"/>
      <c r="W50" s="58">
        <v>17.028652506083432</v>
      </c>
      <c r="X50" s="66">
        <v>20.963750386475077</v>
      </c>
      <c r="Y50" s="58">
        <v>19.687223403086016</v>
      </c>
      <c r="Z50" s="58">
        <v>14.377882450094715</v>
      </c>
      <c r="AA50" s="58">
        <v>19.856191869089646</v>
      </c>
      <c r="AB50" s="58">
        <v>12.412561056539669</v>
      </c>
      <c r="AC50" s="66">
        <v>14.97188381576548</v>
      </c>
      <c r="AD50" s="67"/>
      <c r="AE50" s="58">
        <v>6.0082453729471306</v>
      </c>
      <c r="AF50" s="58">
        <v>4.8667137338903572</v>
      </c>
      <c r="AG50" s="11"/>
      <c r="AH50" s="55" t="s">
        <v>175</v>
      </c>
      <c r="AI50" s="55"/>
      <c r="AJ50" s="63">
        <v>0.35995139480647853</v>
      </c>
      <c r="AK50" s="64"/>
      <c r="AL50" s="65">
        <v>0.35018640403060197</v>
      </c>
      <c r="AM50" s="65"/>
      <c r="AN50" s="65">
        <v>0.33895462415326788</v>
      </c>
      <c r="AO50" s="66">
        <v>7.1280501025642495</v>
      </c>
      <c r="AP50" s="24"/>
      <c r="AQ50" s="58">
        <v>7.098603043608926</v>
      </c>
      <c r="AR50" s="58"/>
      <c r="AS50" s="58">
        <v>6.6795799560615947</v>
      </c>
      <c r="AT50" s="66">
        <v>1.9247483372933409</v>
      </c>
      <c r="AU50" s="58">
        <v>5.9490068993193725</v>
      </c>
      <c r="AV50" s="58">
        <v>18.171561588413379</v>
      </c>
      <c r="AW50" s="58">
        <v>64.110139237642528</v>
      </c>
      <c r="AX50" s="58">
        <v>39.736867243165818</v>
      </c>
      <c r="AY50" s="58">
        <v>23.61689876408678</v>
      </c>
      <c r="AZ50" s="66">
        <v>16.985106399700129</v>
      </c>
      <c r="BA50" s="67"/>
      <c r="BB50" s="58">
        <v>17.410125201642863</v>
      </c>
      <c r="BC50" s="58"/>
      <c r="BD50" s="58">
        <v>17.028652506083432</v>
      </c>
      <c r="BE50" s="66">
        <v>20.963750386475077</v>
      </c>
      <c r="BF50" s="58">
        <v>19.687223403086016</v>
      </c>
      <c r="BG50" s="58">
        <v>14.377882450094715</v>
      </c>
      <c r="BH50" s="58">
        <v>19.856191869089646</v>
      </c>
      <c r="BI50" s="58">
        <v>12.412561056539669</v>
      </c>
      <c r="BJ50" s="66">
        <v>14.97188381576548</v>
      </c>
      <c r="BK50" s="67"/>
      <c r="BL50" s="58">
        <v>6.0082453729471306</v>
      </c>
      <c r="BM50" s="58">
        <v>4.8667137338903572</v>
      </c>
    </row>
    <row r="51" spans="1:65" s="1" customFormat="1">
      <c r="A51" s="55" t="s">
        <v>95</v>
      </c>
      <c r="B51" s="55"/>
      <c r="C51" s="63" t="s">
        <v>21</v>
      </c>
      <c r="D51" s="69"/>
      <c r="E51" s="98">
        <v>0.33100000000000002</v>
      </c>
      <c r="F51" s="98"/>
      <c r="G51" s="65">
        <v>0.317</v>
      </c>
      <c r="H51" s="63" t="s">
        <v>21</v>
      </c>
      <c r="I51" s="69"/>
      <c r="J51" s="58">
        <v>5.5137311397119388</v>
      </c>
      <c r="K51" s="58"/>
      <c r="L51" s="58">
        <v>5.1259628624300886</v>
      </c>
      <c r="M51" s="66">
        <v>3.0365228236509738</v>
      </c>
      <c r="N51" s="58">
        <v>7.7143587665243221</v>
      </c>
      <c r="O51" s="58">
        <v>20.278282380350234</v>
      </c>
      <c r="P51" s="58">
        <v>62.616134709028117</v>
      </c>
      <c r="Q51" s="58">
        <v>39.543516544665664</v>
      </c>
      <c r="R51" s="58">
        <v>24.196616007271587</v>
      </c>
      <c r="S51" s="63" t="s">
        <v>21</v>
      </c>
      <c r="T51" s="69"/>
      <c r="U51" s="58">
        <v>12.7</v>
      </c>
      <c r="V51" s="58"/>
      <c r="W51" s="58">
        <v>11.5102621</v>
      </c>
      <c r="X51" s="66">
        <v>17.936887000000002</v>
      </c>
      <c r="Y51" s="58">
        <v>10.1906584</v>
      </c>
      <c r="Z51" s="58">
        <v>9.4434881189732458</v>
      </c>
      <c r="AA51" s="58">
        <v>12.025666153450562</v>
      </c>
      <c r="AB51" s="58">
        <v>9.190002857644286</v>
      </c>
      <c r="AC51" s="75" t="s">
        <v>21</v>
      </c>
      <c r="AD51" s="76"/>
      <c r="AE51" s="77" t="s">
        <v>21</v>
      </c>
      <c r="AF51" s="77" t="s">
        <v>21</v>
      </c>
      <c r="AG51" s="11"/>
      <c r="AH51" s="55" t="s">
        <v>176</v>
      </c>
      <c r="AI51" s="55"/>
      <c r="AJ51" s="63" t="s">
        <v>21</v>
      </c>
      <c r="AK51" s="69"/>
      <c r="AL51" s="98">
        <v>0.33100000000000002</v>
      </c>
      <c r="AM51" s="98"/>
      <c r="AN51" s="65">
        <v>0.317</v>
      </c>
      <c r="AO51" s="63" t="s">
        <v>21</v>
      </c>
      <c r="AP51" s="69"/>
      <c r="AQ51" s="58">
        <v>5.5137311397119388</v>
      </c>
      <c r="AR51" s="58"/>
      <c r="AS51" s="58">
        <v>5.1259628624300886</v>
      </c>
      <c r="AT51" s="66">
        <v>3.0365228236509738</v>
      </c>
      <c r="AU51" s="58">
        <v>7.7143587665243221</v>
      </c>
      <c r="AV51" s="58">
        <v>20.278282380350234</v>
      </c>
      <c r="AW51" s="58">
        <v>62.616134709028117</v>
      </c>
      <c r="AX51" s="58">
        <v>39.543516544665664</v>
      </c>
      <c r="AY51" s="58">
        <v>24.196616007271587</v>
      </c>
      <c r="AZ51" s="63" t="s">
        <v>21</v>
      </c>
      <c r="BA51" s="69"/>
      <c r="BB51" s="58">
        <v>12.7</v>
      </c>
      <c r="BC51" s="58"/>
      <c r="BD51" s="58">
        <v>11.5102621</v>
      </c>
      <c r="BE51" s="66">
        <v>17.936887000000002</v>
      </c>
      <c r="BF51" s="58">
        <v>10.1906584</v>
      </c>
      <c r="BG51" s="58">
        <v>9.4434881189732458</v>
      </c>
      <c r="BH51" s="58">
        <v>12.025666153450562</v>
      </c>
      <c r="BI51" s="58">
        <v>9.190002857644286</v>
      </c>
      <c r="BJ51" s="75" t="s">
        <v>21</v>
      </c>
      <c r="BK51" s="76"/>
      <c r="BL51" s="77" t="s">
        <v>21</v>
      </c>
      <c r="BM51" s="77" t="s">
        <v>21</v>
      </c>
    </row>
    <row r="52" spans="1:65" s="1" customFormat="1">
      <c r="A52" s="55" t="s">
        <v>96</v>
      </c>
      <c r="B52" s="55"/>
      <c r="C52" s="99" t="s">
        <v>21</v>
      </c>
      <c r="D52" s="69"/>
      <c r="E52" s="65">
        <v>0.62560213499999995</v>
      </c>
      <c r="F52" s="65"/>
      <c r="G52" s="65">
        <v>0.61757853799999995</v>
      </c>
      <c r="H52" s="63" t="s">
        <v>21</v>
      </c>
      <c r="I52" s="69"/>
      <c r="J52" s="58">
        <v>33.117290640856829</v>
      </c>
      <c r="K52" s="58"/>
      <c r="L52" s="58">
        <v>32.444047033202438</v>
      </c>
      <c r="M52" s="66">
        <v>0.61524797777708085</v>
      </c>
      <c r="N52" s="58">
        <v>2.029395709151423</v>
      </c>
      <c r="O52" s="58">
        <v>6.9929327701763775</v>
      </c>
      <c r="P52" s="58">
        <v>83.927761280041324</v>
      </c>
      <c r="Q52" s="58">
        <v>65.841809836688</v>
      </c>
      <c r="R52" s="58">
        <v>48.164180972819402</v>
      </c>
      <c r="S52" s="85" t="s">
        <v>21</v>
      </c>
      <c r="T52" s="86"/>
      <c r="U52" s="58">
        <v>27.2269109</v>
      </c>
      <c r="V52" s="58"/>
      <c r="W52" s="58">
        <v>27.667104300000002</v>
      </c>
      <c r="X52" s="66">
        <v>34.989471000000002</v>
      </c>
      <c r="Y52" s="58">
        <v>28.893784300000004</v>
      </c>
      <c r="Z52" s="58">
        <v>22.241245544618103</v>
      </c>
      <c r="AA52" s="58">
        <v>22.144710425742041</v>
      </c>
      <c r="AB52" s="58">
        <v>13.019090583988843</v>
      </c>
      <c r="AC52" s="100" t="s">
        <v>21</v>
      </c>
      <c r="AD52" s="101"/>
      <c r="AE52" s="77" t="s">
        <v>21</v>
      </c>
      <c r="AF52" s="77" t="s">
        <v>21</v>
      </c>
      <c r="AG52" s="11"/>
      <c r="AH52" s="55" t="s">
        <v>177</v>
      </c>
      <c r="AI52" s="55"/>
      <c r="AJ52" s="99" t="s">
        <v>21</v>
      </c>
      <c r="AK52" s="69"/>
      <c r="AL52" s="65">
        <v>0.62560213499999995</v>
      </c>
      <c r="AM52" s="65"/>
      <c r="AN52" s="65">
        <v>0.61757853799999995</v>
      </c>
      <c r="AO52" s="63" t="s">
        <v>21</v>
      </c>
      <c r="AP52" s="69"/>
      <c r="AQ52" s="58">
        <v>33.117290640856829</v>
      </c>
      <c r="AR52" s="58"/>
      <c r="AS52" s="58">
        <v>32.444047033202438</v>
      </c>
      <c r="AT52" s="66">
        <v>0.61524797777708085</v>
      </c>
      <c r="AU52" s="58">
        <v>2.029395709151423</v>
      </c>
      <c r="AV52" s="58">
        <v>6.9929327701763775</v>
      </c>
      <c r="AW52" s="58">
        <v>83.927761280041324</v>
      </c>
      <c r="AX52" s="58">
        <v>65.841809836688</v>
      </c>
      <c r="AY52" s="58">
        <v>48.164180972819402</v>
      </c>
      <c r="AZ52" s="85" t="s">
        <v>21</v>
      </c>
      <c r="BA52" s="86"/>
      <c r="BB52" s="58">
        <v>27.2269109</v>
      </c>
      <c r="BC52" s="58"/>
      <c r="BD52" s="58">
        <v>27.667104300000002</v>
      </c>
      <c r="BE52" s="66">
        <v>34.989471000000002</v>
      </c>
      <c r="BF52" s="58">
        <v>28.893784300000004</v>
      </c>
      <c r="BG52" s="58">
        <v>22.241245544618103</v>
      </c>
      <c r="BH52" s="58">
        <v>22.144710425742041</v>
      </c>
      <c r="BI52" s="58">
        <v>13.019090583988843</v>
      </c>
      <c r="BJ52" s="100" t="s">
        <v>21</v>
      </c>
      <c r="BK52" s="101"/>
      <c r="BL52" s="77" t="s">
        <v>21</v>
      </c>
      <c r="BM52" s="77" t="s">
        <v>21</v>
      </c>
    </row>
    <row r="53" spans="1:65" s="2" customFormat="1" ht="12.75" customHeight="1">
      <c r="A53" s="116" t="s">
        <v>118</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H53" s="117" t="s">
        <v>113</v>
      </c>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row>
    <row r="54" spans="1:65" s="2" customFormat="1" ht="11.25" customHeight="1">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row>
    <row r="55" spans="1:65" s="2" customFormat="1" ht="17.149999999999999" customHeight="1">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row>
    <row r="56" spans="1:65" s="2" customFormat="1" ht="17.2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row>
    <row r="57" spans="1:65" s="2" customFormat="1" ht="17.25" customHeight="1">
      <c r="A57" s="159" t="s">
        <v>178</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H57" s="159" t="str">
        <f>A57</f>
        <v>The latest available data refer to 2019 for all countries except Costa Rica (2021), Latvia, Korea, Mexico, New Zealand and Sweden (2020), Australia, Denmark, Finland, Germany, Ireland, Italy, Japan, Mexico, Poland and Türkiye (2018); Chile, Iceland, Russian Federation and South Africa (2017); Brazil (2016); China and India (2011).  
Data shown for "2018" refer 2018 for all countries except Costa Rica (2019), Denmark, Finland, Germany, Ireland, Italy, Poland and Türkiye (2017); Australia, Iceland and the Russian Federation (2016); Chile, Japan and South Africa (2015); Brazil (2013).  
Data shown for "2007" refer to 2007 for all countries except Chile (2009); Australia, France, Germany, Israel, Mexico, Norway, Sweden and the United States (2008); Brazil and Japan (2006); India (2004).  
2019 data for Latvia, the Netherlands and Slovak Republic are provisional, 2020 data for Latvia are provisional. For Romania, the value of goods produced for own consumption was excluded from the income definition due to methodological issues.</v>
      </c>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row>
    <row r="58" spans="1:65" s="2" customFormat="1" ht="15.75" customHeight="1">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row>
    <row r="59" spans="1:65" s="2" customFormat="1" ht="15.75" customHeight="1">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row>
    <row r="60" spans="1:65" s="2" customFormat="1" ht="11.5" customHeight="1">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row>
    <row r="61" spans="1:65" s="2" customFormat="1" ht="11.25" customHeight="1">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row>
    <row r="62" spans="1:65" s="2" customFormat="1" ht="16.5" customHeight="1">
      <c r="A62" s="104" t="s">
        <v>126</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H62" s="104" t="str">
        <f>A62</f>
        <v>In the case of most countries, values for the three years are based on the same income definition (wave 7). In the case Australia, Denmark, France, Germany, Israel, Japan, Korea, Mexico, the Netherlands, New Zealand, Norway, Sweden and Turkey, the values shown (marked with "e")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 Poverty rates are "anchored" in 2006 for Bulgaria, Chile, Hungary, Korea, Romania, Switzerland and Turkey; and 2007 for Austria and Spain.</v>
      </c>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row>
    <row r="63" spans="1:65" s="2" customFormat="1" ht="16.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row>
    <row r="64" spans="1:65" s="2" customFormat="1" ht="16.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row>
    <row r="65" spans="1:65" s="2" customFormat="1" ht="16.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row>
    <row r="66" spans="1:65" s="2" customFormat="1" ht="16.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row>
    <row r="67" spans="1:65" s="2" customFormat="1" ht="11.2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row>
    <row r="68" spans="1:65" s="102" customFormat="1">
      <c r="A68" s="105" t="s">
        <v>99</v>
      </c>
      <c r="B68" s="105"/>
      <c r="C68" s="105"/>
      <c r="D68" s="105"/>
      <c r="E68" s="105"/>
      <c r="F68" s="105"/>
      <c r="G68" s="105"/>
      <c r="H68" s="105"/>
      <c r="I68" s="105"/>
      <c r="J68" s="105"/>
      <c r="K68" s="105"/>
      <c r="L68" s="105"/>
      <c r="M68" s="105"/>
      <c r="N68" s="105"/>
      <c r="O68" s="105"/>
      <c r="R68" s="106" t="s">
        <v>119</v>
      </c>
      <c r="S68" s="106"/>
      <c r="T68" s="106"/>
      <c r="U68" s="106"/>
      <c r="V68" s="106"/>
      <c r="W68" s="106"/>
      <c r="X68" s="106"/>
      <c r="Y68" s="106"/>
      <c r="Z68" s="106"/>
      <c r="AA68" s="106"/>
      <c r="AB68" s="106"/>
      <c r="AC68" s="106"/>
      <c r="AD68" s="106"/>
      <c r="AE68" s="106"/>
      <c r="AF68" s="106"/>
      <c r="AH68" s="41" t="s">
        <v>121</v>
      </c>
      <c r="AI68" s="41"/>
      <c r="AJ68" s="41"/>
      <c r="AK68" s="41"/>
      <c r="AL68" s="41"/>
      <c r="AM68" s="41"/>
      <c r="AN68" s="41"/>
      <c r="AO68" s="41"/>
      <c r="AP68" s="41"/>
      <c r="AQ68" s="41"/>
      <c r="AR68" s="41"/>
      <c r="AS68" s="41"/>
      <c r="AT68" s="41"/>
      <c r="AU68" s="41"/>
      <c r="AV68" s="41"/>
      <c r="AY68" s="106" t="s">
        <v>120</v>
      </c>
      <c r="AZ68" s="106"/>
      <c r="BA68" s="106"/>
      <c r="BB68" s="106"/>
      <c r="BC68" s="106"/>
      <c r="BD68" s="106"/>
      <c r="BE68" s="106"/>
      <c r="BF68" s="106"/>
      <c r="BG68" s="106"/>
      <c r="BH68" s="106"/>
      <c r="BI68" s="106"/>
      <c r="BJ68" s="106"/>
      <c r="BK68" s="106"/>
      <c r="BL68" s="106"/>
      <c r="BM68" s="106"/>
    </row>
    <row r="69" spans="1:65" s="102" customFormat="1">
      <c r="A69" s="13"/>
      <c r="B69" s="13"/>
      <c r="S69" s="13"/>
      <c r="T69" s="13"/>
      <c r="AH69" s="13"/>
      <c r="AI69" s="13"/>
      <c r="AZ69" s="13"/>
      <c r="BA69" s="13"/>
    </row>
    <row r="70" spans="1:65">
      <c r="A70" s="103" t="s">
        <v>127</v>
      </c>
      <c r="B70" s="103"/>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H70" s="103" t="s">
        <v>128</v>
      </c>
      <c r="AI70" s="103"/>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row>
    <row r="71" spans="1:65" ht="30" customHeight="1">
      <c r="A71" s="107" t="s">
        <v>93</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H71" s="108" t="s">
        <v>114</v>
      </c>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row>
    <row r="72" spans="1:65">
      <c r="A72" s="14"/>
      <c r="B72" s="14"/>
      <c r="C72" s="14"/>
      <c r="D72" s="14"/>
      <c r="E72" s="14"/>
      <c r="F72" s="14"/>
      <c r="G72" s="14"/>
      <c r="H72" s="102"/>
      <c r="I72" s="102"/>
      <c r="J72" s="102"/>
      <c r="K72" s="102"/>
      <c r="L72" s="102"/>
      <c r="M72" s="14"/>
      <c r="N72" s="14"/>
      <c r="O72" s="14"/>
      <c r="P72" s="14"/>
      <c r="Q72" s="14"/>
      <c r="R72" s="14"/>
      <c r="S72" s="14"/>
      <c r="T72" s="14"/>
      <c r="U72" s="14"/>
      <c r="V72" s="14"/>
      <c r="W72" s="14"/>
      <c r="X72" s="14"/>
      <c r="Y72" s="14"/>
      <c r="Z72" s="14"/>
      <c r="AA72" s="14"/>
      <c r="AB72" s="14"/>
      <c r="AC72" s="14"/>
      <c r="AD72" s="14"/>
      <c r="AE72" s="14"/>
      <c r="AF72" s="14"/>
      <c r="AH72" s="14"/>
      <c r="AI72" s="14"/>
      <c r="AJ72" s="14"/>
      <c r="AK72" s="14"/>
      <c r="AL72" s="14"/>
      <c r="AM72" s="14"/>
      <c r="AN72" s="14"/>
      <c r="AO72" s="102"/>
      <c r="AP72" s="102"/>
      <c r="AQ72" s="102"/>
      <c r="AR72" s="102"/>
      <c r="AS72" s="102"/>
      <c r="AT72" s="14"/>
      <c r="AU72" s="14"/>
      <c r="AV72" s="14"/>
      <c r="AW72" s="14"/>
      <c r="AX72" s="14"/>
      <c r="AY72" s="14"/>
      <c r="AZ72" s="14"/>
      <c r="BA72" s="14"/>
      <c r="BB72" s="14"/>
      <c r="BC72" s="14"/>
      <c r="BD72" s="14"/>
      <c r="BE72" s="14"/>
      <c r="BF72" s="14"/>
      <c r="BG72" s="14"/>
      <c r="BH72" s="14"/>
      <c r="BI72" s="14"/>
      <c r="BJ72" s="14"/>
      <c r="BK72" s="14"/>
      <c r="BL72" s="14"/>
      <c r="BM72" s="14"/>
    </row>
    <row r="73" spans="1:6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row>
  </sheetData>
  <mergeCells count="34">
    <mergeCell ref="A1:AF1"/>
    <mergeCell ref="AH1:BM1"/>
    <mergeCell ref="O2:W2"/>
    <mergeCell ref="C3:G5"/>
    <mergeCell ref="H3:L5"/>
    <mergeCell ref="M3:R4"/>
    <mergeCell ref="S3:AB4"/>
    <mergeCell ref="AC3:AF4"/>
    <mergeCell ref="AJ3:AN5"/>
    <mergeCell ref="AO3:AS5"/>
    <mergeCell ref="AT3:AY4"/>
    <mergeCell ref="AZ3:BI4"/>
    <mergeCell ref="BJ3:BM4"/>
    <mergeCell ref="A4:A6"/>
    <mergeCell ref="AH4:AH6"/>
    <mergeCell ref="S5:W5"/>
    <mergeCell ref="X5:AB5"/>
    <mergeCell ref="AC5:AF5"/>
    <mergeCell ref="AZ5:BD5"/>
    <mergeCell ref="BE5:BI5"/>
    <mergeCell ref="A71:AF71"/>
    <mergeCell ref="AH71:BM71"/>
    <mergeCell ref="BJ5:BM5"/>
    <mergeCell ref="M6:R6"/>
    <mergeCell ref="AT6:AY6"/>
    <mergeCell ref="A53:AF56"/>
    <mergeCell ref="AH53:BM56"/>
    <mergeCell ref="A57:AF61"/>
    <mergeCell ref="AH57:BM61"/>
    <mergeCell ref="A62:AF67"/>
    <mergeCell ref="AH62:BM67"/>
    <mergeCell ref="A68:O68"/>
    <mergeCell ref="R68:AF68"/>
    <mergeCell ref="AY68:BM68"/>
  </mergeCells>
  <hyperlinks>
    <hyperlink ref="A68" r:id="rId1" display="Source: OECD Income Distribution Database, via http://oe.cd/idd."/>
    <hyperlink ref="R68" r:id="rId2" display="Source: OECD Income Distribution Database, via http://oe.cd/idd."/>
    <hyperlink ref="A68:O68" r:id="rId3" display="Source: OECD Income Distribution Database (IDD), http://stats.oecd.org/Index.aspx?DataSetCode=IDD"/>
    <hyperlink ref="R68:AF68" r:id="rId4" display="For more information,on OECD-IDD, www.oecd.org/social/income-distribution-database.htm"/>
    <hyperlink ref="AH68" r:id="rId5" display="Source: OECD Income Distribution Database, via http://oe.cd/idd."/>
    <hyperlink ref="AY68" r:id="rId6" display="Source: OECD Income Distribution Database, via http://oe.cd/idd."/>
    <hyperlink ref="AH68:AV68" r:id="rId7" display="Source: OECD Income Distribution Database (IDD), http://stats.oecd.org/Index.aspx?DataSetCode=IDD"/>
    <hyperlink ref="AY68:BM68" r:id="rId8" display="For more information,on OECD-IDD, www.oecd.org/social/income-distribution-database.htm"/>
  </hyperlinks>
  <pageMargins left="0.70866141732283472" right="0.70866141732283472" top="0.35433070866141736" bottom="0.35433070866141736" header="0.19685039370078741" footer="0.19685039370078741"/>
  <pageSetup paperSize="9" scale="55" fitToWidth="2" orientation="landscape" r:id="rId9"/>
  <headerFooter>
    <oddFooter>&amp;ROECD, Key indicators  on income distribution and  poverty - &amp;A</oddFooter>
  </headerFooter>
  <colBreaks count="1" manualBreakCount="1">
    <brk id="33"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Version 29 June 2022</vt:lpstr>
      <vt:lpstr>'Version 29 June 2022'!Print_Area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 STD/HSPM</dc:creator>
  <cp:lastModifiedBy>els.contact@oecd.org</cp:lastModifiedBy>
  <cp:lastPrinted>2021-12-10T10:19:12Z</cp:lastPrinted>
  <dcterms:created xsi:type="dcterms:W3CDTF">2017-11-29T11:35:04Z</dcterms:created>
  <dcterms:modified xsi:type="dcterms:W3CDTF">2022-06-29T08:42:18Z</dcterms:modified>
</cp:coreProperties>
</file>