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P:\PISA\PISA 2018\Technical Report PISA 2018\WEB\For Jimena\Chapter 12\"/>
    </mc:Choice>
  </mc:AlternateContent>
  <bookViews>
    <workbookView xWindow="-120" yWindow="-120" windowWidth="19440" windowHeight="11160" tabRatio="755" firstSheet="2" activeTab="12"/>
  </bookViews>
  <sheets>
    <sheet name="12.1" sheetId="4" r:id="rId1"/>
    <sheet name="12.2" sheetId="5" r:id="rId2"/>
    <sheet name="12.3" sheetId="6" r:id="rId3"/>
    <sheet name="12.4" sheetId="7" r:id="rId4"/>
    <sheet name="12.5" sheetId="8" r:id="rId5"/>
    <sheet name="12.6" sheetId="9" r:id="rId6"/>
    <sheet name="12.7" sheetId="10" r:id="rId7"/>
    <sheet name="12.8" sheetId="11" r:id="rId8"/>
    <sheet name="12.9" sheetId="20" r:id="rId9"/>
    <sheet name="12.10" sheetId="2" r:id="rId10"/>
    <sheet name="12.11" sheetId="19" r:id="rId11"/>
    <sheet name="12.12" sheetId="18" r:id="rId12"/>
    <sheet name="12.13" sheetId="17" r:id="rId13"/>
    <sheet name="12.14" sheetId="12" r:id="rId14"/>
    <sheet name="12.15" sheetId="13" r:id="rId15"/>
    <sheet name="12.16" sheetId="14" r:id="rId16"/>
    <sheet name="12.17" sheetId="15" r:id="rId17"/>
    <sheet name="12.18" sheetId="16" r:id="rId1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0" l="1"/>
  <c r="E8" i="20"/>
  <c r="E9" i="20"/>
  <c r="E10" i="20"/>
  <c r="E11" i="20"/>
  <c r="E12" i="20"/>
  <c r="E13" i="20"/>
  <c r="E14" i="20"/>
  <c r="F7" i="20"/>
  <c r="F8" i="20"/>
  <c r="F9" i="20"/>
  <c r="F10" i="20"/>
  <c r="F11" i="20"/>
  <c r="F12" i="20"/>
  <c r="F13" i="20"/>
  <c r="F14" i="20"/>
  <c r="F6" i="20"/>
  <c r="G14" i="20"/>
  <c r="G13" i="20"/>
  <c r="G12" i="20"/>
  <c r="G11" i="20"/>
  <c r="G10" i="20"/>
  <c r="G9" i="20"/>
  <c r="G8" i="20"/>
  <c r="G7" i="20"/>
  <c r="G6" i="20"/>
  <c r="E6" i="20"/>
  <c r="E13" i="19"/>
  <c r="D13" i="19"/>
  <c r="E12" i="19"/>
  <c r="D12" i="19"/>
  <c r="E11" i="19"/>
  <c r="D11" i="19"/>
  <c r="E10" i="19"/>
  <c r="D10" i="19"/>
  <c r="E9" i="19"/>
  <c r="D9" i="19"/>
  <c r="E8" i="19"/>
  <c r="D8" i="19"/>
  <c r="E7" i="19"/>
  <c r="D7" i="19"/>
  <c r="E6" i="19"/>
  <c r="D6" i="19"/>
  <c r="C10" i="18"/>
  <c r="C9" i="18"/>
  <c r="C8" i="18"/>
  <c r="C7" i="18"/>
  <c r="C6" i="18"/>
  <c r="C5" i="18"/>
  <c r="E7" i="2" l="1"/>
  <c r="E8" i="2"/>
  <c r="E9" i="2"/>
  <c r="E10" i="2"/>
  <c r="E11" i="2"/>
  <c r="E12" i="2"/>
  <c r="E6" i="2"/>
  <c r="D7" i="2"/>
  <c r="D8" i="2"/>
  <c r="D9" i="2"/>
  <c r="D10" i="2"/>
  <c r="D11" i="2"/>
  <c r="D12" i="2"/>
  <c r="D6" i="2"/>
</calcChain>
</file>

<file path=xl/sharedStrings.xml><?xml version="1.0" encoding="utf-8"?>
<sst xmlns="http://schemas.openxmlformats.org/spreadsheetml/2006/main" count="587" uniqueCount="226">
  <si>
    <t>Below 1</t>
  </si>
  <si>
    <t>Level 6</t>
  </si>
  <si>
    <t>Level 5</t>
  </si>
  <si>
    <t>Level 4</t>
  </si>
  <si>
    <t>Level 3</t>
  </si>
  <si>
    <t>Level 2</t>
  </si>
  <si>
    <t>Level 1</t>
  </si>
  <si>
    <t>Classification</t>
  </si>
  <si>
    <t>Number of items</t>
  </si>
  <si>
    <t>Percentage of items</t>
  </si>
  <si>
    <t>Percentage of respondents</t>
  </si>
  <si>
    <t>Level 1a</t>
  </si>
  <si>
    <t>Level 1b</t>
  </si>
  <si>
    <t>Below 1b</t>
  </si>
  <si>
    <t>Level 1c</t>
  </si>
  <si>
    <t>Below 1c</t>
  </si>
  <si>
    <t>PBA</t>
  </si>
  <si>
    <t>CBA</t>
  </si>
  <si>
    <t>Domain</t>
  </si>
  <si>
    <t>Mode</t>
  </si>
  <si>
    <t>PM155Q01</t>
  </si>
  <si>
    <t>PM155Q03</t>
  </si>
  <si>
    <t>PM00GQ01</t>
  </si>
  <si>
    <t>Mathematics</t>
  </si>
  <si>
    <t>Science</t>
  </si>
  <si>
    <t>Global Competence</t>
  </si>
  <si>
    <t>Math</t>
  </si>
  <si>
    <t>Reading</t>
  </si>
  <si>
    <t>Fin.Literacy</t>
  </si>
  <si>
    <t>Global</t>
  </si>
  <si>
    <t>Trend</t>
  </si>
  <si>
    <t>New</t>
  </si>
  <si>
    <t>Fluency</t>
  </si>
  <si>
    <t>Comp.</t>
  </si>
  <si>
    <t>Total items</t>
  </si>
  <si>
    <t>Total countries</t>
  </si>
  <si>
    <t>Invariant</t>
  </si>
  <si>
    <t>Group-specific invariant</t>
  </si>
  <si>
    <t>Noninvariant</t>
  </si>
  <si>
    <t>Dropped</t>
  </si>
  <si>
    <t>Flag</t>
  </si>
  <si>
    <t>Item</t>
  </si>
  <si>
    <t>Slope</t>
  </si>
  <si>
    <t>Difficulty</t>
  </si>
  <si>
    <t>Step 1</t>
  </si>
  <si>
    <t>Step 2</t>
  </si>
  <si>
    <t>Excluded from scaling</t>
  </si>
  <si>
    <t>CM998Q04</t>
  </si>
  <si>
    <t>Unique item parameters</t>
  </si>
  <si>
    <t>Median</t>
  </si>
  <si>
    <t>S.D.</t>
  </si>
  <si>
    <t>Min</t>
  </si>
  <si>
    <t>Max</t>
  </si>
  <si>
    <t>Global competence</t>
  </si>
  <si>
    <t>Country</t>
  </si>
  <si>
    <t>Albania</t>
  </si>
  <si>
    <t>Australia</t>
  </si>
  <si>
    <t>Austria</t>
  </si>
  <si>
    <t>Baku (Azerbaijan)</t>
  </si>
  <si>
    <t>Belarus</t>
  </si>
  <si>
    <t>Belgium</t>
  </si>
  <si>
    <t>Bosnia and Herzegovina</t>
  </si>
  <si>
    <t>Brazil</t>
  </si>
  <si>
    <t>Brunei Darussalam</t>
  </si>
  <si>
    <t>Bulgaria</t>
  </si>
  <si>
    <t>Canada</t>
  </si>
  <si>
    <t>Chile</t>
  </si>
  <si>
    <t>Chinese Taipei</t>
  </si>
  <si>
    <t>Colombia</t>
  </si>
  <si>
    <t>Costa Rica</t>
  </si>
  <si>
    <t>Croatia</t>
  </si>
  <si>
    <t>Czech Republic</t>
  </si>
  <si>
    <t>Denmark</t>
  </si>
  <si>
    <t>Dominican Republic</t>
  </si>
  <si>
    <t>Estonia</t>
  </si>
  <si>
    <t>Finland</t>
  </si>
  <si>
    <t>France</t>
  </si>
  <si>
    <t>Georgia</t>
  </si>
  <si>
    <t>Germany</t>
  </si>
  <si>
    <t>Greece</t>
  </si>
  <si>
    <t>Hong Kong (China)</t>
  </si>
  <si>
    <t>Hungary</t>
  </si>
  <si>
    <t>Iceland</t>
  </si>
  <si>
    <t>Indonesia</t>
  </si>
  <si>
    <t>Ireland</t>
  </si>
  <si>
    <t>Israel</t>
  </si>
  <si>
    <t>Italy</t>
  </si>
  <si>
    <t>Japan</t>
  </si>
  <si>
    <t>Kazakhstan</t>
  </si>
  <si>
    <t>Korea</t>
  </si>
  <si>
    <t>Kosovo</t>
  </si>
  <si>
    <t>Latvia</t>
  </si>
  <si>
    <t>Lithuania</t>
  </si>
  <si>
    <t>Luxembourg</t>
  </si>
  <si>
    <t>Macao (China)</t>
  </si>
  <si>
    <t>Malaysia</t>
  </si>
  <si>
    <t>Malta</t>
  </si>
  <si>
    <t>Mexico</t>
  </si>
  <si>
    <t>Montenegro</t>
  </si>
  <si>
    <t>Morocco</t>
  </si>
  <si>
    <t>Netherlands</t>
  </si>
  <si>
    <t>New Zealand</t>
  </si>
  <si>
    <t>Norway</t>
  </si>
  <si>
    <t>Panama</t>
  </si>
  <si>
    <t>Peru</t>
  </si>
  <si>
    <t>Philippines</t>
  </si>
  <si>
    <t>Poland</t>
  </si>
  <si>
    <t>Portugal</t>
  </si>
  <si>
    <t>Qatar</t>
  </si>
  <si>
    <t>Russian Federation</t>
  </si>
  <si>
    <t>Serbia</t>
  </si>
  <si>
    <t>Singapore</t>
  </si>
  <si>
    <t>Slovak Republic</t>
  </si>
  <si>
    <t>Slovenia</t>
  </si>
  <si>
    <t>Spain</t>
  </si>
  <si>
    <t>Sweden</t>
  </si>
  <si>
    <t>Switzerland</t>
  </si>
  <si>
    <t>Thailand</t>
  </si>
  <si>
    <t>Turkey</t>
  </si>
  <si>
    <t>United Arab Emirates</t>
  </si>
  <si>
    <t>United Kingdom</t>
  </si>
  <si>
    <t>United States</t>
  </si>
  <si>
    <t>Uruguay</t>
  </si>
  <si>
    <t>Argentina</t>
  </si>
  <si>
    <t>Jordan</t>
  </si>
  <si>
    <t>Lebanon</t>
  </si>
  <si>
    <t>North Macedonia</t>
  </si>
  <si>
    <t>Republic of Moldova</t>
  </si>
  <si>
    <t>Romania</t>
  </si>
  <si>
    <t>Saudi Arabia</t>
  </si>
  <si>
    <t>Ukraine</t>
  </si>
  <si>
    <t>Cyprus 3</t>
  </si>
  <si>
    <t>Financial literacy</t>
  </si>
  <si>
    <t>A</t>
  </si>
  <si>
    <t>B</t>
  </si>
  <si>
    <t>Average PV</t>
  </si>
  <si>
    <t>SE</t>
  </si>
  <si>
    <t>International average</t>
  </si>
  <si>
    <t>Moldova</t>
  </si>
  <si>
    <t>Comparison</t>
  </si>
  <si>
    <t>PISA 2000 to 2018</t>
  </si>
  <si>
    <t>PISA 2003 to 2018</t>
  </si>
  <si>
    <t>PISA 2006 to 2018</t>
  </si>
  <si>
    <t>PISA 2009 to 2018</t>
  </si>
  <si>
    <t>PISA 2012 to 2018</t>
  </si>
  <si>
    <t>PISA 2015 to 2018</t>
  </si>
  <si>
    <t xml:space="preserve"> Average</t>
  </si>
  <si>
    <t xml:space="preserve"> Average (CBA)</t>
  </si>
  <si>
    <t xml:space="preserve"> Average (PBA)</t>
  </si>
  <si>
    <t xml:space="preserve"> Range</t>
  </si>
  <si>
    <t>0.66 ~ 0.89</t>
  </si>
  <si>
    <t>0.65 ~ 0.88</t>
  </si>
  <si>
    <t>0.78 ~ 0.92</t>
  </si>
  <si>
    <t>Mathematics &amp; Reading</t>
  </si>
  <si>
    <t>Mathematics &amp; Science</t>
  </si>
  <si>
    <t>Mathematics &amp; Global competence</t>
  </si>
  <si>
    <t>Reading &amp; Science</t>
  </si>
  <si>
    <t>Reading &amp; Global competence</t>
  </si>
  <si>
    <t>Science &amp; Global competence</t>
  </si>
  <si>
    <t>0.78 ~ 0.85</t>
  </si>
  <si>
    <t>0.84 ~ 0.90</t>
  </si>
  <si>
    <t>0.77 ~ 0.86</t>
  </si>
  <si>
    <t>RCER 1</t>
  </si>
  <si>
    <t>RCLI 2</t>
  </si>
  <si>
    <t>RCUN 3</t>
  </si>
  <si>
    <t>RTML 1</t>
  </si>
  <si>
    <t>RTSN 2</t>
  </si>
  <si>
    <t>DOMAIN</t>
  </si>
  <si>
    <t>70*</t>
  </si>
  <si>
    <t>RF (CBA)</t>
  </si>
  <si>
    <t>Table 12.1</t>
  </si>
  <si>
    <t>Table 12.2</t>
  </si>
  <si>
    <t>Table 12.3</t>
  </si>
  <si>
    <t>Table 12.4</t>
  </si>
  <si>
    <t>Table 12.5</t>
  </si>
  <si>
    <t xml:space="preserve">Table 12.6 </t>
  </si>
  <si>
    <t>Table 12.7</t>
  </si>
  <si>
    <t>Table 12.8</t>
  </si>
  <si>
    <t>Linking error for score comparisons between PISA 2018 and previous PISA cycles</t>
  </si>
  <si>
    <t>Table 12.9</t>
  </si>
  <si>
    <t>Table 12.10</t>
  </si>
  <si>
    <t>Table 12.11</t>
  </si>
  <si>
    <t>Table 12.12</t>
  </si>
  <si>
    <t>Table 12.13</t>
  </si>
  <si>
    <t>Table 12.14</t>
  </si>
  <si>
    <t>Table 12.15</t>
  </si>
  <si>
    <t>Domain inter-correlations for the financial literacy sample</t>
  </si>
  <si>
    <t>Table 12.16</t>
  </si>
  <si>
    <t>Table 12.17</t>
  </si>
  <si>
    <t>Table 12.18</t>
  </si>
  <si>
    <r>
      <t>Invariant total</t>
    </r>
    <r>
      <rPr>
        <vertAlign val="superscript"/>
        <sz val="11"/>
        <color rgb="FF000000"/>
        <rFont val="Arial Narrow"/>
        <family val="2"/>
      </rPr>
      <t>1</t>
    </r>
  </si>
  <si>
    <r>
      <t>Total countries</t>
    </r>
    <r>
      <rPr>
        <vertAlign val="superscript"/>
        <sz val="11"/>
        <color rgb="FF000000"/>
        <rFont val="Arial Narrow"/>
        <family val="2"/>
      </rPr>
      <t>1</t>
    </r>
  </si>
  <si>
    <r>
      <t>Invariant total</t>
    </r>
    <r>
      <rPr>
        <vertAlign val="superscript"/>
        <sz val="11"/>
        <color rgb="FF000000"/>
        <rFont val="Arial Narrow"/>
        <family val="2"/>
      </rPr>
      <t>2</t>
    </r>
  </si>
  <si>
    <t>87-88</t>
  </si>
  <si>
    <t>B-S-J-Z (China)</t>
  </si>
  <si>
    <t>Cyprus</t>
  </si>
  <si>
    <t>Financial Literacy</t>
  </si>
  <si>
    <t>Proficiency levels for reading and the classification of items and students</t>
  </si>
  <si>
    <t>Proficiency levels for mathematics and the classification of items and students</t>
  </si>
  <si>
    <t>Proficiency levels for science and the classification of items and students</t>
  </si>
  <si>
    <t>Proficiency levels for financial literacy and the classification of items and students</t>
  </si>
  <si>
    <t>Mathematics &amp; Financial literacy</t>
  </si>
  <si>
    <t>Reading &amp; Financial literacy</t>
  </si>
  <si>
    <t>MODE</t>
  </si>
  <si>
    <t>Domains</t>
  </si>
  <si>
    <t>Maths</t>
  </si>
  <si>
    <t>Global Competency</t>
  </si>
  <si>
    <t xml:space="preserve"> Locate Information</t>
  </si>
  <si>
    <t>Understand</t>
  </si>
  <si>
    <t>Evaluate and Reflect</t>
  </si>
  <si>
    <t>Single</t>
  </si>
  <si>
    <t>Multiple</t>
  </si>
  <si>
    <t>Country/economy</t>
  </si>
  <si>
    <t>Proportion of invariant, variant, and dropped PBA items averaged across countries/economies, for each domain</t>
  </si>
  <si>
    <t xml:space="preserve">Example of item parameters estimates provided to countries/economies showing item-by-country level treatment </t>
  </si>
  <si>
    <t>Note: B-S-J-Z (China), People's Republic of China's data represent the regions of Beijing, Shanghai, Jiangsu, and Zhejiang.</t>
  </si>
  <si>
    <t>Proportion of invariant, variant, and dropped CBA items averaged across countries/economies, for each domain- (Forthcoming for Global Competence on 22 October 2020)</t>
  </si>
  <si>
    <t>Descriptive statistics of the national reliabilities of the cognitive domains and reading subscales- (Forthcoming for Global Competence on 22 October 2020)</t>
  </si>
  <si>
    <t>Transformation coefficients for PISA 2018- (Forthcoming for Global Competence on 22 October 2020)</t>
  </si>
  <si>
    <t>National reliability values of the cognitive domains- (Forthcoming for Global Competence on 22 October 2020)</t>
  </si>
  <si>
    <t>Average plausible values (PV) and resampling-based standard errors (SE) by country and domain- (Forthcoming for Global Competence on 22 October 2020)</t>
  </si>
  <si>
    <t>Domain inter-correlations for the main sample- (Forthcoming for Global Competence on 22 October 2020)</t>
  </si>
  <si>
    <t>Domain inter-correlations by country/economy- (Forthcoming for Global Competence on 22 October 2020)</t>
  </si>
  <si>
    <t>Estimated correlations between the cognitive domains and the cognitive processes reading subscales- (Forthcoming for Global Competence on 22 October 2020)</t>
  </si>
  <si>
    <t>Estimated correlations between the cognitive domains and the text source reading subscales- (Forthcoming for Global Competence on 22 October 2020)</t>
  </si>
  <si>
    <t>Proficiency levels for global competence and the classification of items and students- (Forthcoming on 22 October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</si>
</sst>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0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theme="1"/>
      <name val="Arial Narrow"/>
      <family val="2"/>
    </font>
    <font>
      <vertAlign val="superscript"/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 vertical="center" wrapText="1" readingOrder="1"/>
    </xf>
    <xf numFmtId="0" fontId="3" fillId="0" borderId="6" xfId="0" applyFont="1" applyBorder="1"/>
    <xf numFmtId="0" fontId="4" fillId="0" borderId="0" xfId="0" applyFont="1" applyBorder="1" applyAlignment="1">
      <alignment horizontal="left" vertical="center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right" vertical="center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8" xfId="0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/>
    <xf numFmtId="9" fontId="3" fillId="0" borderId="10" xfId="1" applyFont="1" applyBorder="1" applyAlignment="1">
      <alignment horizontal="center"/>
    </xf>
    <xf numFmtId="10" fontId="3" fillId="0" borderId="11" xfId="0" applyNumberFormat="1" applyFont="1" applyBorder="1" applyAlignment="1">
      <alignment horizontal="center" wrapText="1"/>
    </xf>
    <xf numFmtId="0" fontId="3" fillId="0" borderId="12" xfId="0" applyFont="1" applyBorder="1"/>
    <xf numFmtId="9" fontId="3" fillId="0" borderId="12" xfId="1" applyFont="1" applyBorder="1" applyAlignment="1">
      <alignment horizontal="center"/>
    </xf>
    <xf numFmtId="10" fontId="3" fillId="0" borderId="14" xfId="0" applyNumberFormat="1" applyFont="1" applyBorder="1" applyAlignment="1">
      <alignment horizontal="center" wrapText="1"/>
    </xf>
    <xf numFmtId="0" fontId="3" fillId="0" borderId="18" xfId="0" applyFont="1" applyBorder="1" applyAlignment="1"/>
    <xf numFmtId="0" fontId="3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3" fillId="0" borderId="11" xfId="1" applyFont="1" applyBorder="1" applyAlignment="1">
      <alignment horizontal="center"/>
    </xf>
    <xf numFmtId="9" fontId="3" fillId="0" borderId="14" xfId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wrapText="1" inden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wrapText="1" indent="1"/>
    </xf>
    <xf numFmtId="164" fontId="4" fillId="2" borderId="1" xfId="0" applyNumberFormat="1" applyFont="1" applyFill="1" applyBorder="1" applyAlignment="1">
      <alignment horizontal="right" vertical="center" indent="1"/>
    </xf>
    <xf numFmtId="164" fontId="4" fillId="2" borderId="1" xfId="0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 indent="1"/>
    </xf>
    <xf numFmtId="164" fontId="4" fillId="3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6" xfId="0" applyFont="1" applyBorder="1"/>
    <xf numFmtId="165" fontId="3" fillId="0" borderId="0" xfId="0" applyNumberFormat="1" applyFont="1" applyBorder="1"/>
    <xf numFmtId="165" fontId="3" fillId="0" borderId="11" xfId="0" applyNumberFormat="1" applyFont="1" applyBorder="1"/>
    <xf numFmtId="0" fontId="3" fillId="0" borderId="17" xfId="0" applyFont="1" applyBorder="1"/>
    <xf numFmtId="165" fontId="3" fillId="0" borderId="13" xfId="0" applyNumberFormat="1" applyFont="1" applyBorder="1"/>
    <xf numFmtId="165" fontId="3" fillId="0" borderId="14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0" xfId="0" applyFont="1" applyFill="1" applyBorder="1"/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4" xfId="0" applyFont="1" applyBorder="1"/>
    <xf numFmtId="9" fontId="3" fillId="0" borderId="0" xfId="1" applyFont="1" applyAlignment="1">
      <alignment horizontal="center"/>
    </xf>
    <xf numFmtId="10" fontId="3" fillId="0" borderId="0" xfId="0" applyNumberFormat="1" applyFont="1" applyAlignment="1">
      <alignment horizontal="center" wrapText="1"/>
    </xf>
    <xf numFmtId="9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5252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O5" sqref="O5"/>
    </sheetView>
  </sheetViews>
  <sheetFormatPr defaultColWidth="9.140625" defaultRowHeight="16.5" x14ac:dyDescent="0.3"/>
  <cols>
    <col min="1" max="1" width="23" style="1" customWidth="1"/>
    <col min="2" max="9" width="8.85546875" style="1" customWidth="1"/>
    <col min="10" max="16384" width="9.140625" style="1"/>
  </cols>
  <sheetData>
    <row r="1" spans="1:13" x14ac:dyDescent="0.3">
      <c r="A1" s="4" t="s">
        <v>170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7.25" thickBot="1" x14ac:dyDescent="0.35"/>
    <row r="4" spans="1:13" ht="17.25" thickBot="1" x14ac:dyDescent="0.35">
      <c r="A4" s="52"/>
      <c r="B4" s="119" t="s">
        <v>27</v>
      </c>
      <c r="C4" s="119"/>
      <c r="D4" s="120"/>
      <c r="E4" s="102"/>
      <c r="F4" s="102"/>
      <c r="G4" s="121" t="s">
        <v>28</v>
      </c>
      <c r="H4" s="119"/>
      <c r="I4" s="53" t="s">
        <v>29</v>
      </c>
    </row>
    <row r="5" spans="1:13" ht="17.25" thickBot="1" x14ac:dyDescent="0.35">
      <c r="A5" s="52"/>
      <c r="B5" s="55" t="s">
        <v>30</v>
      </c>
      <c r="C5" s="55" t="s">
        <v>31</v>
      </c>
      <c r="D5" s="56" t="s">
        <v>32</v>
      </c>
      <c r="E5" s="54" t="s">
        <v>26</v>
      </c>
      <c r="F5" s="54" t="s">
        <v>24</v>
      </c>
      <c r="G5" s="57" t="s">
        <v>30</v>
      </c>
      <c r="H5" s="55" t="s">
        <v>31</v>
      </c>
      <c r="I5" s="54" t="s">
        <v>33</v>
      </c>
    </row>
    <row r="6" spans="1:13" ht="17.25" thickBot="1" x14ac:dyDescent="0.35">
      <c r="A6" s="52" t="s">
        <v>34</v>
      </c>
      <c r="B6" s="58">
        <v>72</v>
      </c>
      <c r="C6" s="58">
        <v>172</v>
      </c>
      <c r="D6" s="59">
        <v>65</v>
      </c>
      <c r="E6" s="58" t="s">
        <v>168</v>
      </c>
      <c r="F6" s="58">
        <v>115</v>
      </c>
      <c r="G6" s="58">
        <v>29</v>
      </c>
      <c r="H6" s="58">
        <v>14</v>
      </c>
      <c r="I6" s="58"/>
    </row>
    <row r="7" spans="1:13" ht="17.25" thickBot="1" x14ac:dyDescent="0.35">
      <c r="A7" s="60" t="s">
        <v>35</v>
      </c>
      <c r="B7" s="61">
        <v>70</v>
      </c>
      <c r="C7" s="61">
        <v>70</v>
      </c>
      <c r="D7" s="62">
        <v>70</v>
      </c>
      <c r="E7" s="61">
        <v>70</v>
      </c>
      <c r="F7" s="61">
        <v>70</v>
      </c>
      <c r="G7" s="61">
        <v>21</v>
      </c>
      <c r="H7" s="61">
        <v>21</v>
      </c>
      <c r="I7" s="61"/>
    </row>
    <row r="8" spans="1:13" ht="17.25" thickBot="1" x14ac:dyDescent="0.35">
      <c r="A8" s="52" t="s">
        <v>36</v>
      </c>
      <c r="B8" s="63">
        <v>0.77058950000000004</v>
      </c>
      <c r="C8" s="63">
        <v>0.88387899999999997</v>
      </c>
      <c r="D8" s="64">
        <v>0.95173390000000002</v>
      </c>
      <c r="E8" s="63">
        <v>0.91743730000000001</v>
      </c>
      <c r="F8" s="63">
        <v>0.85619699999999999</v>
      </c>
      <c r="G8" s="63">
        <v>0.8583326</v>
      </c>
      <c r="H8" s="63">
        <v>0.89960439999999997</v>
      </c>
      <c r="I8" s="63"/>
    </row>
    <row r="9" spans="1:13" ht="17.25" thickBot="1" x14ac:dyDescent="0.35">
      <c r="A9" s="52" t="s">
        <v>37</v>
      </c>
      <c r="B9" s="63">
        <v>0.1031546</v>
      </c>
      <c r="C9" s="63"/>
      <c r="D9" s="64"/>
      <c r="E9" s="63">
        <v>5.735838E-2</v>
      </c>
      <c r="F9" s="63">
        <v>7.3424249999999996E-2</v>
      </c>
      <c r="G9" s="63">
        <v>7.5964050000000005E-2</v>
      </c>
      <c r="H9" s="63"/>
      <c r="I9" s="63"/>
    </row>
    <row r="10" spans="1:13" ht="18.75" thickBot="1" x14ac:dyDescent="0.35">
      <c r="A10" s="65" t="s">
        <v>190</v>
      </c>
      <c r="B10" s="66">
        <v>0.87374410000000002</v>
      </c>
      <c r="C10" s="66">
        <v>0.88387899999999997</v>
      </c>
      <c r="D10" s="67">
        <v>0.95173390000000002</v>
      </c>
      <c r="E10" s="66">
        <v>0.97479568000000005</v>
      </c>
      <c r="F10" s="66">
        <v>0.92962124999999995</v>
      </c>
      <c r="G10" s="66">
        <v>0.93429665000000006</v>
      </c>
      <c r="H10" s="66">
        <v>0.89960439999999997</v>
      </c>
      <c r="I10" s="66"/>
    </row>
    <row r="11" spans="1:13" ht="17.25" thickBot="1" x14ac:dyDescent="0.35">
      <c r="A11" s="65" t="s">
        <v>38</v>
      </c>
      <c r="B11" s="66">
        <v>0.1232439</v>
      </c>
      <c r="C11" s="66">
        <v>0.1139632</v>
      </c>
      <c r="D11" s="67">
        <v>4.1888519999999999E-2</v>
      </c>
      <c r="E11" s="66">
        <v>2.49857E-2</v>
      </c>
      <c r="F11" s="66">
        <v>6.9141919999999996E-2</v>
      </c>
      <c r="G11" s="66">
        <v>6.5703319999999996E-2</v>
      </c>
      <c r="H11" s="66">
        <v>9.776029E-2</v>
      </c>
      <c r="I11" s="66"/>
    </row>
    <row r="12" spans="1:13" ht="17.25" thickBot="1" x14ac:dyDescent="0.35">
      <c r="A12" s="65" t="s">
        <v>39</v>
      </c>
      <c r="B12" s="66">
        <v>3.012018E-3</v>
      </c>
      <c r="C12" s="66">
        <v>2.157782E-3</v>
      </c>
      <c r="D12" s="67">
        <v>6.3775619999999998E-3</v>
      </c>
      <c r="E12" s="66">
        <v>2.18674E-4</v>
      </c>
      <c r="F12" s="66">
        <v>1.236818E-3</v>
      </c>
      <c r="G12" s="66">
        <v>0</v>
      </c>
      <c r="H12" s="66">
        <v>2.635283E-3</v>
      </c>
      <c r="I12" s="66"/>
    </row>
    <row r="14" spans="1:13" ht="18" x14ac:dyDescent="0.3">
      <c r="A14" s="101"/>
      <c r="B14" s="101"/>
      <c r="C14" s="101"/>
      <c r="D14" s="101"/>
      <c r="E14" s="101"/>
      <c r="F14" s="101"/>
      <c r="G14" s="101"/>
      <c r="H14" s="101"/>
      <c r="I14" s="101"/>
    </row>
    <row r="15" spans="1:13" x14ac:dyDescent="0.3">
      <c r="A15" s="100"/>
      <c r="B15" s="100"/>
      <c r="C15" s="100"/>
      <c r="D15" s="100"/>
      <c r="E15" s="100"/>
      <c r="F15" s="100"/>
      <c r="G15" s="100"/>
      <c r="H15" s="100"/>
      <c r="I15" s="100"/>
    </row>
  </sheetData>
  <mergeCells count="2">
    <mergeCell ref="B4:D4"/>
    <mergeCell ref="G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ColWidth="9.140625" defaultRowHeight="16.5" x14ac:dyDescent="0.3"/>
  <cols>
    <col min="1" max="1" width="14.42578125" style="1" customWidth="1"/>
    <col min="2" max="5" width="13" style="1" customWidth="1"/>
    <col min="6" max="6" width="15.28515625" style="98" customWidth="1"/>
    <col min="7" max="16384" width="9.140625" style="1"/>
  </cols>
  <sheetData>
    <row r="1" spans="1:6" x14ac:dyDescent="0.3">
      <c r="A1" s="4" t="s">
        <v>180</v>
      </c>
      <c r="B1" s="5"/>
      <c r="C1" s="5"/>
      <c r="D1" s="5"/>
      <c r="E1" s="5"/>
      <c r="F1" s="5"/>
    </row>
    <row r="2" spans="1:6" x14ac:dyDescent="0.3">
      <c r="A2" s="4" t="s">
        <v>198</v>
      </c>
      <c r="B2" s="5"/>
      <c r="C2" s="5"/>
      <c r="D2" s="5"/>
      <c r="E2" s="5"/>
      <c r="F2" s="5"/>
    </row>
    <row r="3" spans="1:6" x14ac:dyDescent="0.3">
      <c r="A3" s="7"/>
      <c r="B3" s="7"/>
      <c r="C3" s="7"/>
      <c r="D3" s="7"/>
      <c r="E3" s="7"/>
      <c r="F3" s="7"/>
    </row>
    <row r="4" spans="1:6" x14ac:dyDescent="0.3">
      <c r="A4" s="132" t="s">
        <v>7</v>
      </c>
      <c r="B4" s="132" t="s">
        <v>8</v>
      </c>
      <c r="C4" s="137"/>
      <c r="D4" s="132" t="s">
        <v>9</v>
      </c>
      <c r="E4" s="137"/>
      <c r="F4" s="138" t="s">
        <v>10</v>
      </c>
    </row>
    <row r="5" spans="1:6" x14ac:dyDescent="0.3">
      <c r="A5" s="133"/>
      <c r="B5" s="45" t="s">
        <v>17</v>
      </c>
      <c r="C5" s="46" t="s">
        <v>16</v>
      </c>
      <c r="D5" s="45" t="s">
        <v>17</v>
      </c>
      <c r="E5" s="46" t="s">
        <v>16</v>
      </c>
      <c r="F5" s="139"/>
    </row>
    <row r="6" spans="1:6" x14ac:dyDescent="0.3">
      <c r="A6" s="37" t="s">
        <v>1</v>
      </c>
      <c r="B6" s="22">
        <v>11</v>
      </c>
      <c r="C6" s="24">
        <v>11</v>
      </c>
      <c r="D6" s="38">
        <f t="shared" ref="D6:D12" si="0">B6/82</f>
        <v>0.13414634146341464</v>
      </c>
      <c r="E6" s="47">
        <f t="shared" ref="E6:E12" si="1">C6/83</f>
        <v>0.13253012048192772</v>
      </c>
      <c r="F6" s="39">
        <v>2.0299999999999999E-2</v>
      </c>
    </row>
    <row r="7" spans="1:6" x14ac:dyDescent="0.3">
      <c r="A7" s="37" t="s">
        <v>2</v>
      </c>
      <c r="B7" s="22">
        <v>10</v>
      </c>
      <c r="C7" s="24">
        <v>8</v>
      </c>
      <c r="D7" s="38">
        <f t="shared" si="0"/>
        <v>0.12195121951219512</v>
      </c>
      <c r="E7" s="47">
        <f t="shared" si="1"/>
        <v>9.6385542168674704E-2</v>
      </c>
      <c r="F7" s="39">
        <v>6.3500000000000001E-2</v>
      </c>
    </row>
    <row r="8" spans="1:6" x14ac:dyDescent="0.3">
      <c r="A8" s="37" t="s">
        <v>3</v>
      </c>
      <c r="B8" s="22">
        <v>22</v>
      </c>
      <c r="C8" s="24">
        <v>20</v>
      </c>
      <c r="D8" s="38">
        <f t="shared" si="0"/>
        <v>0.26829268292682928</v>
      </c>
      <c r="E8" s="47">
        <f t="shared" si="1"/>
        <v>0.24096385542168675</v>
      </c>
      <c r="F8" s="39">
        <v>0.1361</v>
      </c>
    </row>
    <row r="9" spans="1:6" x14ac:dyDescent="0.3">
      <c r="A9" s="37" t="s">
        <v>4</v>
      </c>
      <c r="B9" s="22">
        <v>14</v>
      </c>
      <c r="C9" s="24">
        <v>20</v>
      </c>
      <c r="D9" s="38">
        <f t="shared" si="0"/>
        <v>0.17073170731707318</v>
      </c>
      <c r="E9" s="47">
        <f t="shared" si="1"/>
        <v>0.24096385542168675</v>
      </c>
      <c r="F9" s="39">
        <v>0.1956</v>
      </c>
    </row>
    <row r="10" spans="1:6" x14ac:dyDescent="0.3">
      <c r="A10" s="37" t="s">
        <v>5</v>
      </c>
      <c r="B10" s="22">
        <v>18</v>
      </c>
      <c r="C10" s="24">
        <v>15</v>
      </c>
      <c r="D10" s="38">
        <f t="shared" si="0"/>
        <v>0.21951219512195122</v>
      </c>
      <c r="E10" s="47">
        <f t="shared" si="1"/>
        <v>0.18072289156626506</v>
      </c>
      <c r="F10" s="39">
        <v>0.21579999999999999</v>
      </c>
    </row>
    <row r="11" spans="1:6" x14ac:dyDescent="0.3">
      <c r="A11" s="37" t="s">
        <v>6</v>
      </c>
      <c r="B11" s="22">
        <v>3</v>
      </c>
      <c r="C11" s="24">
        <v>5</v>
      </c>
      <c r="D11" s="38">
        <f t="shared" si="0"/>
        <v>3.6585365853658534E-2</v>
      </c>
      <c r="E11" s="47">
        <f t="shared" si="1"/>
        <v>6.0240963855421686E-2</v>
      </c>
      <c r="F11" s="39">
        <v>0.189</v>
      </c>
    </row>
    <row r="12" spans="1:6" x14ac:dyDescent="0.3">
      <c r="A12" s="40" t="s">
        <v>0</v>
      </c>
      <c r="B12" s="26">
        <v>4</v>
      </c>
      <c r="C12" s="20">
        <v>4</v>
      </c>
      <c r="D12" s="41">
        <f t="shared" si="0"/>
        <v>4.878048780487805E-2</v>
      </c>
      <c r="E12" s="48">
        <f t="shared" si="1"/>
        <v>4.8192771084337352E-2</v>
      </c>
      <c r="F12" s="42">
        <v>0.17979999999999999</v>
      </c>
    </row>
    <row r="13" spans="1:6" x14ac:dyDescent="0.3">
      <c r="B13" s="9"/>
      <c r="C13" s="9"/>
      <c r="D13" s="95"/>
      <c r="E13" s="95"/>
      <c r="F13" s="96"/>
    </row>
    <row r="14" spans="1:6" x14ac:dyDescent="0.3">
      <c r="F14" s="96"/>
    </row>
    <row r="28" spans="2:6" x14ac:dyDescent="0.3">
      <c r="D28" s="97"/>
      <c r="E28" s="97"/>
    </row>
    <row r="29" spans="2:6" x14ac:dyDescent="0.3">
      <c r="B29" s="99"/>
      <c r="C29" s="99"/>
      <c r="D29" s="99"/>
      <c r="E29" s="99"/>
      <c r="F29" s="99"/>
    </row>
    <row r="43" spans="2:6" x14ac:dyDescent="0.3">
      <c r="B43" s="99"/>
      <c r="C43" s="99"/>
      <c r="D43" s="99"/>
      <c r="E43" s="99"/>
      <c r="F43" s="99"/>
    </row>
    <row r="44" spans="2:6" ht="27.6" customHeight="1" x14ac:dyDescent="0.3">
      <c r="F44" s="1"/>
    </row>
    <row r="45" spans="2:6" x14ac:dyDescent="0.3">
      <c r="F45" s="1"/>
    </row>
    <row r="54" spans="2:6" x14ac:dyDescent="0.3">
      <c r="B54" s="99"/>
      <c r="C54" s="99"/>
      <c r="D54" s="99"/>
      <c r="E54" s="99"/>
      <c r="F54" s="99"/>
    </row>
    <row r="55" spans="2:6" ht="27.6" customHeight="1" x14ac:dyDescent="0.3">
      <c r="F55" s="1"/>
    </row>
    <row r="56" spans="2:6" x14ac:dyDescent="0.3">
      <c r="F56" s="1"/>
    </row>
  </sheetData>
  <mergeCells count="4">
    <mergeCell ref="F4:F5"/>
    <mergeCell ref="A4:A5"/>
    <mergeCell ref="B4:C4"/>
    <mergeCell ref="D4:E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ColWidth="9.140625" defaultRowHeight="16.5" x14ac:dyDescent="0.3"/>
  <cols>
    <col min="1" max="1" width="14.42578125" style="1" customWidth="1"/>
    <col min="2" max="6" width="13" style="1" customWidth="1"/>
    <col min="7" max="16384" width="9.140625" style="1"/>
  </cols>
  <sheetData>
    <row r="1" spans="1:6" x14ac:dyDescent="0.3">
      <c r="A1" s="4" t="s">
        <v>181</v>
      </c>
      <c r="B1" s="5"/>
      <c r="C1" s="5"/>
      <c r="D1" s="5"/>
      <c r="E1" s="5"/>
      <c r="F1" s="5"/>
    </row>
    <row r="2" spans="1:6" x14ac:dyDescent="0.3">
      <c r="A2" s="4" t="s">
        <v>199</v>
      </c>
      <c r="B2" s="5"/>
      <c r="C2" s="5"/>
      <c r="D2" s="5"/>
      <c r="E2" s="5"/>
      <c r="F2" s="5"/>
    </row>
    <row r="3" spans="1:6" x14ac:dyDescent="0.3">
      <c r="A3" s="2"/>
      <c r="B3" s="2"/>
      <c r="C3" s="2"/>
      <c r="D3" s="2"/>
      <c r="E3" s="2"/>
      <c r="F3" s="2"/>
    </row>
    <row r="4" spans="1:6" x14ac:dyDescent="0.3">
      <c r="A4" s="132" t="s">
        <v>7</v>
      </c>
      <c r="B4" s="132" t="s">
        <v>8</v>
      </c>
      <c r="C4" s="137"/>
      <c r="D4" s="132" t="s">
        <v>9</v>
      </c>
      <c r="E4" s="137"/>
      <c r="F4" s="134" t="s">
        <v>10</v>
      </c>
    </row>
    <row r="5" spans="1:6" x14ac:dyDescent="0.3">
      <c r="A5" s="133"/>
      <c r="B5" s="26" t="s">
        <v>17</v>
      </c>
      <c r="C5" s="20" t="s">
        <v>16</v>
      </c>
      <c r="D5" s="26" t="s">
        <v>17</v>
      </c>
      <c r="E5" s="20" t="s">
        <v>16</v>
      </c>
      <c r="F5" s="135"/>
    </row>
    <row r="6" spans="1:6" x14ac:dyDescent="0.3">
      <c r="A6" s="37" t="s">
        <v>1</v>
      </c>
      <c r="B6" s="22">
        <v>3</v>
      </c>
      <c r="C6" s="24">
        <v>3</v>
      </c>
      <c r="D6" s="38">
        <f t="shared" ref="D6:D13" si="0">B6/115</f>
        <v>2.6086956521739129E-2</v>
      </c>
      <c r="E6" s="47">
        <f t="shared" ref="E6:E13" si="1">C6/85</f>
        <v>3.5294117647058823E-2</v>
      </c>
      <c r="F6" s="39">
        <v>6.1000000000000004E-3</v>
      </c>
    </row>
    <row r="7" spans="1:6" x14ac:dyDescent="0.3">
      <c r="A7" s="37" t="s">
        <v>2</v>
      </c>
      <c r="B7" s="22">
        <v>15</v>
      </c>
      <c r="C7" s="24">
        <v>8</v>
      </c>
      <c r="D7" s="38">
        <f t="shared" si="0"/>
        <v>0.13043478260869565</v>
      </c>
      <c r="E7" s="47">
        <f t="shared" si="1"/>
        <v>9.4117647058823528E-2</v>
      </c>
      <c r="F7" s="39">
        <v>4.1799999999999997E-2</v>
      </c>
    </row>
    <row r="8" spans="1:6" x14ac:dyDescent="0.3">
      <c r="A8" s="37" t="s">
        <v>3</v>
      </c>
      <c r="B8" s="22">
        <v>31</v>
      </c>
      <c r="C8" s="24">
        <v>23</v>
      </c>
      <c r="D8" s="38">
        <f t="shared" si="0"/>
        <v>0.26956521739130435</v>
      </c>
      <c r="E8" s="47">
        <f t="shared" si="1"/>
        <v>0.27058823529411763</v>
      </c>
      <c r="F8" s="39">
        <v>0.13</v>
      </c>
    </row>
    <row r="9" spans="1:6" x14ac:dyDescent="0.3">
      <c r="A9" s="37" t="s">
        <v>4</v>
      </c>
      <c r="B9" s="22">
        <v>36</v>
      </c>
      <c r="C9" s="24">
        <v>30</v>
      </c>
      <c r="D9" s="38">
        <f t="shared" si="0"/>
        <v>0.31304347826086959</v>
      </c>
      <c r="E9" s="47">
        <f t="shared" si="1"/>
        <v>0.35294117647058826</v>
      </c>
      <c r="F9" s="39">
        <v>0.2215</v>
      </c>
    </row>
    <row r="10" spans="1:6" x14ac:dyDescent="0.3">
      <c r="A10" s="37" t="s">
        <v>5</v>
      </c>
      <c r="B10" s="22">
        <v>22</v>
      </c>
      <c r="C10" s="24">
        <v>17</v>
      </c>
      <c r="D10" s="38">
        <f t="shared" si="0"/>
        <v>0.19130434782608696</v>
      </c>
      <c r="E10" s="47">
        <f t="shared" si="1"/>
        <v>0.2</v>
      </c>
      <c r="F10" s="39">
        <v>0.2596</v>
      </c>
    </row>
    <row r="11" spans="1:6" x14ac:dyDescent="0.3">
      <c r="A11" s="37" t="s">
        <v>11</v>
      </c>
      <c r="B11" s="22">
        <v>7</v>
      </c>
      <c r="C11" s="24">
        <v>3</v>
      </c>
      <c r="D11" s="38">
        <f t="shared" si="0"/>
        <v>6.0869565217391307E-2</v>
      </c>
      <c r="E11" s="47">
        <f t="shared" si="1"/>
        <v>3.5294117647058823E-2</v>
      </c>
      <c r="F11" s="39">
        <v>0.2198</v>
      </c>
    </row>
    <row r="12" spans="1:6" x14ac:dyDescent="0.3">
      <c r="A12" s="37" t="s">
        <v>12</v>
      </c>
      <c r="B12" s="22">
        <v>1</v>
      </c>
      <c r="C12" s="24">
        <v>1</v>
      </c>
      <c r="D12" s="38">
        <f t="shared" si="0"/>
        <v>8.6956521739130436E-3</v>
      </c>
      <c r="E12" s="47">
        <f t="shared" si="1"/>
        <v>1.1764705882352941E-2</v>
      </c>
      <c r="F12" s="39">
        <v>0.1016</v>
      </c>
    </row>
    <row r="13" spans="1:6" x14ac:dyDescent="0.3">
      <c r="A13" s="40" t="s">
        <v>13</v>
      </c>
      <c r="B13" s="26">
        <v>0</v>
      </c>
      <c r="C13" s="20">
        <v>0</v>
      </c>
      <c r="D13" s="41">
        <f t="shared" si="0"/>
        <v>0</v>
      </c>
      <c r="E13" s="48">
        <f t="shared" si="1"/>
        <v>0</v>
      </c>
      <c r="F13" s="42">
        <v>1.9599999999999999E-2</v>
      </c>
    </row>
  </sheetData>
  <mergeCells count="4">
    <mergeCell ref="B4:C4"/>
    <mergeCell ref="D4:E4"/>
    <mergeCell ref="F4:F5"/>
    <mergeCell ref="A4:A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ColWidth="9.140625" defaultRowHeight="16.5" x14ac:dyDescent="0.3"/>
  <cols>
    <col min="1" max="1" width="14.42578125" style="1" customWidth="1"/>
    <col min="2" max="4" width="26" style="1" customWidth="1"/>
    <col min="5" max="16384" width="9.140625" style="1"/>
  </cols>
  <sheetData>
    <row r="1" spans="1:4" x14ac:dyDescent="0.3">
      <c r="A1" s="4" t="s">
        <v>182</v>
      </c>
      <c r="B1" s="5"/>
      <c r="C1" s="5"/>
      <c r="D1" s="5"/>
    </row>
    <row r="2" spans="1:4" x14ac:dyDescent="0.3">
      <c r="A2" s="4" t="s">
        <v>200</v>
      </c>
      <c r="B2" s="5"/>
      <c r="C2" s="5"/>
      <c r="D2" s="5"/>
    </row>
    <row r="3" spans="1:4" x14ac:dyDescent="0.3">
      <c r="A3" s="7"/>
      <c r="B3" s="7"/>
      <c r="C3" s="7"/>
      <c r="D3" s="7"/>
    </row>
    <row r="4" spans="1:4" x14ac:dyDescent="0.3">
      <c r="A4" s="43" t="s">
        <v>7</v>
      </c>
      <c r="B4" s="12" t="s">
        <v>8</v>
      </c>
      <c r="C4" s="12" t="s">
        <v>9</v>
      </c>
      <c r="D4" s="36" t="s">
        <v>10</v>
      </c>
    </row>
    <row r="5" spans="1:4" x14ac:dyDescent="0.3">
      <c r="A5" s="37" t="s">
        <v>2</v>
      </c>
      <c r="B5" s="22">
        <v>12</v>
      </c>
      <c r="C5" s="38">
        <f t="shared" ref="C5:C10" si="0">B5/43</f>
        <v>0.27906976744186046</v>
      </c>
      <c r="D5" s="39">
        <v>8.5900000000000004E-2</v>
      </c>
    </row>
    <row r="6" spans="1:4" x14ac:dyDescent="0.3">
      <c r="A6" s="37" t="s">
        <v>3</v>
      </c>
      <c r="B6" s="22">
        <v>6</v>
      </c>
      <c r="C6" s="38">
        <f t="shared" si="0"/>
        <v>0.13953488372093023</v>
      </c>
      <c r="D6" s="39">
        <v>0.18329999999999999</v>
      </c>
    </row>
    <row r="7" spans="1:4" x14ac:dyDescent="0.3">
      <c r="A7" s="37" t="s">
        <v>4</v>
      </c>
      <c r="B7" s="22">
        <v>15</v>
      </c>
      <c r="C7" s="38">
        <f t="shared" si="0"/>
        <v>0.34883720930232559</v>
      </c>
      <c r="D7" s="39">
        <v>0.26400000000000001</v>
      </c>
    </row>
    <row r="8" spans="1:4" x14ac:dyDescent="0.3">
      <c r="A8" s="37" t="s">
        <v>5</v>
      </c>
      <c r="B8" s="22">
        <v>5</v>
      </c>
      <c r="C8" s="38">
        <f t="shared" si="0"/>
        <v>0.11627906976744186</v>
      </c>
      <c r="D8" s="39">
        <v>0.23699999999999999</v>
      </c>
    </row>
    <row r="9" spans="1:4" x14ac:dyDescent="0.3">
      <c r="A9" s="37" t="s">
        <v>6</v>
      </c>
      <c r="B9" s="22">
        <v>4</v>
      </c>
      <c r="C9" s="38">
        <f t="shared" si="0"/>
        <v>9.3023255813953487E-2</v>
      </c>
      <c r="D9" s="39">
        <v>0.1535</v>
      </c>
    </row>
    <row r="10" spans="1:4" x14ac:dyDescent="0.3">
      <c r="A10" s="40" t="s">
        <v>0</v>
      </c>
      <c r="B10" s="26">
        <v>1</v>
      </c>
      <c r="C10" s="41">
        <f t="shared" si="0"/>
        <v>2.3255813953488372E-2</v>
      </c>
      <c r="D10" s="42">
        <v>7.6200000000000004E-2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G12" sqref="G12"/>
    </sheetView>
  </sheetViews>
  <sheetFormatPr defaultColWidth="9.140625" defaultRowHeight="16.5" x14ac:dyDescent="0.3"/>
  <cols>
    <col min="1" max="1" width="14.42578125" style="1" customWidth="1"/>
    <col min="2" max="4" width="26" style="1" customWidth="1"/>
    <col min="5" max="16384" width="9.140625" style="1"/>
  </cols>
  <sheetData>
    <row r="1" spans="1:4" x14ac:dyDescent="0.3">
      <c r="A1" s="4" t="s">
        <v>183</v>
      </c>
      <c r="B1" s="5"/>
      <c r="C1" s="5"/>
      <c r="D1" s="5"/>
    </row>
    <row r="2" spans="1:4" x14ac:dyDescent="0.3">
      <c r="A2" s="4" t="s">
        <v>225</v>
      </c>
      <c r="B2" s="5"/>
      <c r="C2" s="5"/>
      <c r="D2" s="5"/>
    </row>
    <row r="3" spans="1:4" x14ac:dyDescent="0.3">
      <c r="B3" s="7"/>
      <c r="C3" s="7"/>
      <c r="D3" s="7"/>
    </row>
    <row r="4" spans="1:4" x14ac:dyDescent="0.3">
      <c r="A4" s="43" t="s">
        <v>7</v>
      </c>
      <c r="B4" s="12" t="s">
        <v>8</v>
      </c>
      <c r="C4" s="12" t="s">
        <v>9</v>
      </c>
      <c r="D4" s="36" t="s">
        <v>10</v>
      </c>
    </row>
    <row r="5" spans="1:4" x14ac:dyDescent="0.3">
      <c r="A5" s="37" t="s">
        <v>2</v>
      </c>
      <c r="B5" s="22"/>
      <c r="C5" s="38"/>
      <c r="D5" s="39"/>
    </row>
    <row r="6" spans="1:4" x14ac:dyDescent="0.3">
      <c r="A6" s="37" t="s">
        <v>3</v>
      </c>
      <c r="B6" s="22"/>
      <c r="C6" s="38"/>
      <c r="D6" s="39"/>
    </row>
    <row r="7" spans="1:4" x14ac:dyDescent="0.3">
      <c r="A7" s="37" t="s">
        <v>4</v>
      </c>
      <c r="B7" s="22"/>
      <c r="C7" s="38"/>
      <c r="D7" s="39"/>
    </row>
    <row r="8" spans="1:4" x14ac:dyDescent="0.3">
      <c r="A8" s="37" t="s">
        <v>5</v>
      </c>
      <c r="B8" s="22"/>
      <c r="C8" s="38"/>
      <c r="D8" s="39"/>
    </row>
    <row r="9" spans="1:4" x14ac:dyDescent="0.3">
      <c r="A9" s="37" t="s">
        <v>6</v>
      </c>
      <c r="B9" s="22"/>
      <c r="C9" s="38"/>
      <c r="D9" s="39"/>
    </row>
    <row r="10" spans="1:4" x14ac:dyDescent="0.3">
      <c r="A10" s="40" t="s">
        <v>0</v>
      </c>
      <c r="B10" s="26"/>
      <c r="C10" s="41"/>
      <c r="D10" s="4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17" sqref="F17"/>
    </sheetView>
  </sheetViews>
  <sheetFormatPr defaultColWidth="9.140625" defaultRowHeight="16.5" x14ac:dyDescent="0.3"/>
  <cols>
    <col min="1" max="1" width="14.7109375" style="1" customWidth="1"/>
    <col min="2" max="2" width="14.5703125" style="1" customWidth="1"/>
    <col min="3" max="5" width="13.140625" style="1" customWidth="1"/>
    <col min="6" max="16384" width="9.140625" style="1"/>
  </cols>
  <sheetData>
    <row r="1" spans="1:13" x14ac:dyDescent="0.3">
      <c r="A1" s="4" t="s">
        <v>184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3" x14ac:dyDescent="0.3">
      <c r="A4" s="12" t="s">
        <v>167</v>
      </c>
      <c r="B4" s="34"/>
      <c r="C4" s="12" t="s">
        <v>27</v>
      </c>
      <c r="D4" s="35" t="s">
        <v>24</v>
      </c>
      <c r="E4" s="36" t="s">
        <v>53</v>
      </c>
    </row>
    <row r="5" spans="1:13" x14ac:dyDescent="0.3">
      <c r="A5" s="140" t="s">
        <v>23</v>
      </c>
      <c r="B5" s="21" t="s">
        <v>146</v>
      </c>
      <c r="C5" s="105">
        <v>0.8</v>
      </c>
      <c r="D5" s="76">
        <v>0.8</v>
      </c>
      <c r="E5" s="24"/>
    </row>
    <row r="6" spans="1:13" x14ac:dyDescent="0.3">
      <c r="A6" s="140"/>
      <c r="B6" s="21" t="s">
        <v>147</v>
      </c>
      <c r="C6" s="105">
        <v>0.8</v>
      </c>
      <c r="D6" s="76">
        <v>0.81</v>
      </c>
      <c r="E6" s="24"/>
    </row>
    <row r="7" spans="1:13" x14ac:dyDescent="0.3">
      <c r="A7" s="140"/>
      <c r="B7" s="21" t="s">
        <v>148</v>
      </c>
      <c r="C7" s="22">
        <v>0.77</v>
      </c>
      <c r="D7" s="23">
        <v>0.78</v>
      </c>
      <c r="E7" s="24"/>
    </row>
    <row r="8" spans="1:13" x14ac:dyDescent="0.3">
      <c r="A8" s="141"/>
      <c r="B8" s="25" t="s">
        <v>149</v>
      </c>
      <c r="C8" s="26" t="s">
        <v>150</v>
      </c>
      <c r="D8" s="18" t="s">
        <v>151</v>
      </c>
      <c r="E8" s="20"/>
    </row>
    <row r="9" spans="1:13" x14ac:dyDescent="0.3">
      <c r="A9" s="140" t="s">
        <v>27</v>
      </c>
      <c r="B9" s="21" t="s">
        <v>146</v>
      </c>
      <c r="C9" s="27"/>
      <c r="D9" s="23">
        <v>0.85</v>
      </c>
      <c r="E9" s="24"/>
    </row>
    <row r="10" spans="1:13" x14ac:dyDescent="0.3">
      <c r="A10" s="140"/>
      <c r="B10" s="21" t="s">
        <v>147</v>
      </c>
      <c r="C10" s="27"/>
      <c r="D10" s="23">
        <v>0.86</v>
      </c>
      <c r="E10" s="24"/>
    </row>
    <row r="11" spans="1:13" x14ac:dyDescent="0.3">
      <c r="A11" s="140"/>
      <c r="B11" s="21" t="s">
        <v>148</v>
      </c>
      <c r="C11" s="27"/>
      <c r="D11" s="23">
        <v>0.81</v>
      </c>
      <c r="E11" s="24"/>
    </row>
    <row r="12" spans="1:13" x14ac:dyDescent="0.3">
      <c r="A12" s="140"/>
      <c r="B12" s="21" t="s">
        <v>149</v>
      </c>
      <c r="C12" s="27"/>
      <c r="D12" s="23" t="s">
        <v>152</v>
      </c>
      <c r="E12" s="24"/>
    </row>
    <row r="13" spans="1:13" x14ac:dyDescent="0.3">
      <c r="A13" s="142" t="s">
        <v>24</v>
      </c>
      <c r="B13" s="28" t="s">
        <v>146</v>
      </c>
      <c r="C13" s="29"/>
      <c r="D13" s="30"/>
      <c r="E13" s="17"/>
    </row>
    <row r="14" spans="1:13" x14ac:dyDescent="0.3">
      <c r="A14" s="140"/>
      <c r="B14" s="21" t="s">
        <v>147</v>
      </c>
      <c r="C14" s="27"/>
      <c r="D14" s="31"/>
      <c r="E14" s="24"/>
    </row>
    <row r="15" spans="1:13" x14ac:dyDescent="0.3">
      <c r="A15" s="140"/>
      <c r="B15" s="21" t="s">
        <v>148</v>
      </c>
      <c r="C15" s="27"/>
      <c r="D15" s="31"/>
      <c r="E15" s="24"/>
    </row>
    <row r="16" spans="1:13" x14ac:dyDescent="0.3">
      <c r="A16" s="141"/>
      <c r="B16" s="25" t="s">
        <v>149</v>
      </c>
      <c r="C16" s="32"/>
      <c r="D16" s="33"/>
      <c r="E16" s="20"/>
    </row>
  </sheetData>
  <mergeCells count="3">
    <mergeCell ref="A5:A8"/>
    <mergeCell ref="A9:A12"/>
    <mergeCell ref="A13:A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/>
  </sheetViews>
  <sheetFormatPr defaultColWidth="9.140625" defaultRowHeight="16.5" x14ac:dyDescent="0.3"/>
  <cols>
    <col min="1" max="4" width="12.42578125" style="1" customWidth="1"/>
    <col min="5" max="16384" width="9.140625" style="1"/>
  </cols>
  <sheetData>
    <row r="1" spans="1:13" x14ac:dyDescent="0.3">
      <c r="A1" s="4" t="s">
        <v>185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3" x14ac:dyDescent="0.3">
      <c r="A4" s="12" t="s">
        <v>167</v>
      </c>
      <c r="B4" s="13"/>
      <c r="C4" s="14" t="s">
        <v>27</v>
      </c>
      <c r="D4" s="15" t="s">
        <v>132</v>
      </c>
    </row>
    <row r="5" spans="1:13" x14ac:dyDescent="0.3">
      <c r="A5" s="129" t="s">
        <v>23</v>
      </c>
      <c r="B5" s="16" t="s">
        <v>146</v>
      </c>
      <c r="C5" s="14">
        <v>0.81</v>
      </c>
      <c r="D5" s="17">
        <v>0.87</v>
      </c>
    </row>
    <row r="6" spans="1:13" x14ac:dyDescent="0.3">
      <c r="A6" s="130"/>
      <c r="B6" s="18" t="s">
        <v>149</v>
      </c>
      <c r="C6" s="19" t="s">
        <v>159</v>
      </c>
      <c r="D6" s="20" t="s">
        <v>160</v>
      </c>
    </row>
    <row r="7" spans="1:13" x14ac:dyDescent="0.3">
      <c r="A7" s="129" t="s">
        <v>27</v>
      </c>
      <c r="B7" s="16" t="s">
        <v>146</v>
      </c>
      <c r="C7" s="14"/>
      <c r="D7" s="17">
        <v>0.83</v>
      </c>
    </row>
    <row r="8" spans="1:13" x14ac:dyDescent="0.3">
      <c r="A8" s="130"/>
      <c r="B8" s="18" t="s">
        <v>149</v>
      </c>
      <c r="C8" s="19"/>
      <c r="D8" s="20" t="s">
        <v>161</v>
      </c>
    </row>
  </sheetData>
  <mergeCells count="2">
    <mergeCell ref="A5:A6"/>
    <mergeCell ref="A7:A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E4" sqref="E4"/>
    </sheetView>
  </sheetViews>
  <sheetFormatPr defaultColWidth="9.140625" defaultRowHeight="16.5" x14ac:dyDescent="0.3"/>
  <cols>
    <col min="1" max="1" width="26.42578125" style="1" customWidth="1"/>
    <col min="2" max="9" width="13.140625" style="9" customWidth="1"/>
    <col min="10" max="16384" width="9.140625" style="1"/>
  </cols>
  <sheetData>
    <row r="1" spans="1:13" x14ac:dyDescent="0.3">
      <c r="A1" s="4" t="s">
        <v>187</v>
      </c>
      <c r="B1" s="10"/>
      <c r="C1" s="10"/>
      <c r="D1" s="10"/>
      <c r="E1" s="10"/>
      <c r="F1" s="10"/>
      <c r="G1" s="10"/>
      <c r="H1" s="10"/>
      <c r="I1" s="10"/>
      <c r="J1" s="5"/>
      <c r="K1" s="5"/>
      <c r="L1" s="5"/>
      <c r="M1" s="5"/>
    </row>
    <row r="2" spans="1:13" x14ac:dyDescent="0.3">
      <c r="A2" s="4" t="s">
        <v>222</v>
      </c>
      <c r="B2" s="10"/>
      <c r="C2" s="10"/>
      <c r="D2" s="10"/>
      <c r="E2" s="10"/>
      <c r="F2" s="10"/>
      <c r="G2" s="10"/>
      <c r="H2" s="10"/>
      <c r="I2" s="10"/>
      <c r="J2" s="5"/>
      <c r="K2" s="5"/>
      <c r="L2" s="5"/>
      <c r="M2" s="5"/>
    </row>
    <row r="3" spans="1:13" x14ac:dyDescent="0.3">
      <c r="A3" s="6"/>
      <c r="B3" s="10"/>
      <c r="C3" s="10"/>
      <c r="D3" s="10"/>
      <c r="E3" s="10"/>
      <c r="F3" s="10"/>
      <c r="G3" s="10"/>
      <c r="H3" s="10"/>
      <c r="I3" s="10"/>
      <c r="J3" s="7"/>
      <c r="K3" s="7"/>
      <c r="L3" s="7"/>
      <c r="M3" s="7"/>
    </row>
    <row r="4" spans="1:13" ht="49.5" x14ac:dyDescent="0.3">
      <c r="A4" s="11" t="s">
        <v>54</v>
      </c>
      <c r="B4" s="11" t="s">
        <v>153</v>
      </c>
      <c r="C4" s="11" t="s">
        <v>154</v>
      </c>
      <c r="D4" s="11" t="s">
        <v>201</v>
      </c>
      <c r="E4" s="11" t="s">
        <v>155</v>
      </c>
      <c r="F4" s="11" t="s">
        <v>156</v>
      </c>
      <c r="G4" s="11" t="s">
        <v>202</v>
      </c>
      <c r="H4" s="11" t="s">
        <v>157</v>
      </c>
      <c r="I4" s="11" t="s">
        <v>158</v>
      </c>
    </row>
    <row r="5" spans="1:13" x14ac:dyDescent="0.3">
      <c r="A5" s="8" t="s">
        <v>55</v>
      </c>
      <c r="B5" s="8">
        <v>0.72</v>
      </c>
      <c r="C5" s="8">
        <v>0.72</v>
      </c>
      <c r="D5" s="8"/>
      <c r="E5" s="8"/>
      <c r="F5" s="8">
        <v>0.81</v>
      </c>
      <c r="G5" s="8"/>
      <c r="H5" s="8"/>
      <c r="I5" s="8"/>
    </row>
    <row r="6" spans="1:13" x14ac:dyDescent="0.3">
      <c r="A6" s="8" t="s">
        <v>123</v>
      </c>
      <c r="B6" s="8">
        <v>0.77</v>
      </c>
      <c r="C6" s="8">
        <v>0.76</v>
      </c>
      <c r="D6" s="8"/>
      <c r="E6" s="8"/>
      <c r="F6" s="8">
        <v>0.79</v>
      </c>
      <c r="G6" s="8"/>
      <c r="H6" s="8"/>
      <c r="I6" s="8"/>
    </row>
    <row r="7" spans="1:13" x14ac:dyDescent="0.3">
      <c r="A7" s="8" t="s">
        <v>56</v>
      </c>
      <c r="B7" s="8">
        <v>0.79</v>
      </c>
      <c r="C7" s="8">
        <v>0.85</v>
      </c>
      <c r="D7" s="8">
        <v>0.87</v>
      </c>
      <c r="E7" s="8"/>
      <c r="F7" s="8">
        <v>0.85</v>
      </c>
      <c r="G7" s="8">
        <v>0.82</v>
      </c>
      <c r="H7" s="8"/>
      <c r="I7" s="8"/>
    </row>
    <row r="8" spans="1:13" x14ac:dyDescent="0.3">
      <c r="A8" s="8" t="s">
        <v>57</v>
      </c>
      <c r="B8" s="8">
        <v>0.85</v>
      </c>
      <c r="C8" s="8">
        <v>0.85</v>
      </c>
      <c r="D8" s="8"/>
      <c r="E8" s="8"/>
      <c r="F8" s="8">
        <v>0.89</v>
      </c>
      <c r="G8" s="8"/>
      <c r="H8" s="8"/>
      <c r="I8" s="8"/>
    </row>
    <row r="9" spans="1:13" x14ac:dyDescent="0.3">
      <c r="A9" s="8" t="s">
        <v>58</v>
      </c>
      <c r="B9" s="8">
        <v>0.74</v>
      </c>
      <c r="C9" s="8">
        <v>0.76</v>
      </c>
      <c r="D9" s="8"/>
      <c r="E9" s="8"/>
      <c r="F9" s="8">
        <v>0.78</v>
      </c>
      <c r="G9" s="8"/>
      <c r="H9" s="8"/>
      <c r="I9" s="8"/>
    </row>
    <row r="10" spans="1:13" x14ac:dyDescent="0.3">
      <c r="A10" s="8" t="s">
        <v>59</v>
      </c>
      <c r="B10" s="8">
        <v>0.85</v>
      </c>
      <c r="C10" s="8">
        <v>0.84</v>
      </c>
      <c r="D10" s="8"/>
      <c r="E10" s="8"/>
      <c r="F10" s="8">
        <v>0.88</v>
      </c>
      <c r="G10" s="8"/>
      <c r="H10" s="8"/>
      <c r="I10" s="8"/>
    </row>
    <row r="11" spans="1:13" x14ac:dyDescent="0.3">
      <c r="A11" s="8" t="s">
        <v>60</v>
      </c>
      <c r="B11" s="8">
        <v>0.84</v>
      </c>
      <c r="C11" s="8">
        <v>0.87</v>
      </c>
      <c r="D11" s="8"/>
      <c r="E11" s="8"/>
      <c r="F11" s="8">
        <v>0.88</v>
      </c>
      <c r="G11" s="8"/>
      <c r="H11" s="8"/>
      <c r="I11" s="8"/>
    </row>
    <row r="12" spans="1:13" x14ac:dyDescent="0.3">
      <c r="A12" s="8" t="s">
        <v>61</v>
      </c>
      <c r="B12" s="8">
        <v>0.79</v>
      </c>
      <c r="C12" s="8">
        <v>0.79</v>
      </c>
      <c r="D12" s="8"/>
      <c r="E12" s="8"/>
      <c r="F12" s="8">
        <v>0.82</v>
      </c>
      <c r="G12" s="8"/>
      <c r="H12" s="8"/>
      <c r="I12" s="8"/>
    </row>
    <row r="13" spans="1:13" x14ac:dyDescent="0.3">
      <c r="A13" s="8" t="s">
        <v>62</v>
      </c>
      <c r="B13" s="8">
        <v>0.81</v>
      </c>
      <c r="C13" s="8">
        <v>0.82</v>
      </c>
      <c r="D13" s="8">
        <v>0.86</v>
      </c>
      <c r="E13" s="8"/>
      <c r="F13" s="8">
        <v>0.86</v>
      </c>
      <c r="G13" s="8">
        <v>0.86</v>
      </c>
      <c r="H13" s="8"/>
      <c r="I13" s="8"/>
    </row>
    <row r="14" spans="1:13" x14ac:dyDescent="0.3">
      <c r="A14" s="8" t="s">
        <v>63</v>
      </c>
      <c r="B14" s="8">
        <v>0.89</v>
      </c>
      <c r="C14" s="8">
        <v>0.87</v>
      </c>
      <c r="D14" s="8"/>
      <c r="E14" s="8"/>
      <c r="F14" s="8">
        <v>0.92</v>
      </c>
      <c r="G14" s="8"/>
      <c r="H14" s="8"/>
      <c r="I14" s="8"/>
    </row>
    <row r="15" spans="1:13" x14ac:dyDescent="0.3">
      <c r="A15" s="8" t="s">
        <v>194</v>
      </c>
      <c r="B15" s="8">
        <v>0.81</v>
      </c>
      <c r="C15" s="8">
        <v>0.82</v>
      </c>
      <c r="D15" s="8"/>
      <c r="E15" s="8"/>
      <c r="F15" s="8">
        <v>0.88</v>
      </c>
      <c r="G15" s="8"/>
      <c r="H15" s="8"/>
      <c r="I15" s="8"/>
    </row>
    <row r="16" spans="1:13" x14ac:dyDescent="0.3">
      <c r="A16" s="8" t="s">
        <v>64</v>
      </c>
      <c r="B16" s="8">
        <v>0.79</v>
      </c>
      <c r="C16" s="8">
        <v>0.77</v>
      </c>
      <c r="D16" s="8">
        <v>0.85</v>
      </c>
      <c r="E16" s="8"/>
      <c r="F16" s="8">
        <v>0.87</v>
      </c>
      <c r="G16" s="8">
        <v>0.84</v>
      </c>
      <c r="H16" s="8"/>
      <c r="I16" s="8"/>
    </row>
    <row r="17" spans="1:9" x14ac:dyDescent="0.3">
      <c r="A17" s="8" t="s">
        <v>65</v>
      </c>
      <c r="B17" s="8">
        <v>0.75</v>
      </c>
      <c r="C17" s="8">
        <v>0.76</v>
      </c>
      <c r="D17" s="8">
        <v>0.85</v>
      </c>
      <c r="E17" s="8"/>
      <c r="F17" s="8">
        <v>0.84</v>
      </c>
      <c r="G17" s="8">
        <v>0.81</v>
      </c>
      <c r="H17" s="8"/>
      <c r="I17" s="8"/>
    </row>
    <row r="18" spans="1:9" x14ac:dyDescent="0.3">
      <c r="A18" s="8" t="s">
        <v>66</v>
      </c>
      <c r="B18" s="8">
        <v>0.78</v>
      </c>
      <c r="C18" s="8">
        <v>0.76</v>
      </c>
      <c r="D18" s="8">
        <v>0.89</v>
      </c>
      <c r="E18" s="8"/>
      <c r="F18" s="8">
        <v>0.84</v>
      </c>
      <c r="G18" s="8">
        <v>0.85</v>
      </c>
      <c r="H18" s="8"/>
      <c r="I18" s="8"/>
    </row>
    <row r="19" spans="1:9" x14ac:dyDescent="0.3">
      <c r="A19" s="8" t="s">
        <v>67</v>
      </c>
      <c r="B19" s="8">
        <v>0.83</v>
      </c>
      <c r="C19" s="8">
        <v>0.88</v>
      </c>
      <c r="D19" s="8"/>
      <c r="E19" s="8"/>
      <c r="F19" s="8">
        <v>0.88</v>
      </c>
      <c r="G19" s="8"/>
      <c r="H19" s="8"/>
      <c r="I19" s="8"/>
    </row>
    <row r="20" spans="1:9" x14ac:dyDescent="0.3">
      <c r="A20" s="8" t="s">
        <v>68</v>
      </c>
      <c r="B20" s="8">
        <v>0.8</v>
      </c>
      <c r="C20" s="8">
        <v>0.77</v>
      </c>
      <c r="D20" s="8"/>
      <c r="E20" s="8"/>
      <c r="F20" s="8">
        <v>0.86</v>
      </c>
      <c r="G20" s="8"/>
      <c r="H20" s="8"/>
      <c r="I20" s="8"/>
    </row>
    <row r="21" spans="1:9" x14ac:dyDescent="0.3">
      <c r="A21" s="8" t="s">
        <v>69</v>
      </c>
      <c r="B21" s="8">
        <v>0.77</v>
      </c>
      <c r="C21" s="8">
        <v>0.78</v>
      </c>
      <c r="D21" s="8"/>
      <c r="E21" s="8"/>
      <c r="F21" s="8">
        <v>0.84</v>
      </c>
      <c r="G21" s="8"/>
      <c r="H21" s="8"/>
      <c r="I21" s="8"/>
    </row>
    <row r="22" spans="1:9" x14ac:dyDescent="0.3">
      <c r="A22" s="8" t="s">
        <v>70</v>
      </c>
      <c r="B22" s="8">
        <v>0.81</v>
      </c>
      <c r="C22" s="8">
        <v>0.78</v>
      </c>
      <c r="D22" s="8"/>
      <c r="E22" s="8"/>
      <c r="F22" s="8">
        <v>0.84</v>
      </c>
      <c r="G22" s="8"/>
      <c r="H22" s="8"/>
      <c r="I22" s="8"/>
    </row>
    <row r="23" spans="1:9" x14ac:dyDescent="0.3">
      <c r="A23" s="8" t="s">
        <v>131</v>
      </c>
      <c r="B23" s="8">
        <v>0.76</v>
      </c>
      <c r="C23" s="8">
        <v>0.79</v>
      </c>
      <c r="D23" s="8"/>
      <c r="E23" s="8"/>
      <c r="F23" s="8">
        <v>0.82</v>
      </c>
      <c r="G23" s="8"/>
      <c r="H23" s="8"/>
      <c r="I23" s="8"/>
    </row>
    <row r="24" spans="1:9" x14ac:dyDescent="0.3">
      <c r="A24" s="8" t="s">
        <v>71</v>
      </c>
      <c r="B24" s="8">
        <v>0.8</v>
      </c>
      <c r="C24" s="8">
        <v>0.83</v>
      </c>
      <c r="D24" s="8"/>
      <c r="E24" s="8"/>
      <c r="F24" s="8">
        <v>0.85</v>
      </c>
      <c r="G24" s="8"/>
      <c r="H24" s="8"/>
      <c r="I24" s="8"/>
    </row>
    <row r="25" spans="1:9" x14ac:dyDescent="0.3">
      <c r="A25" s="8" t="s">
        <v>72</v>
      </c>
      <c r="B25" s="8">
        <v>0.8</v>
      </c>
      <c r="C25" s="8">
        <v>0.82</v>
      </c>
      <c r="D25" s="8"/>
      <c r="E25" s="8"/>
      <c r="F25" s="8">
        <v>0.86</v>
      </c>
      <c r="G25" s="8"/>
      <c r="H25" s="8"/>
      <c r="I25" s="8"/>
    </row>
    <row r="26" spans="1:9" x14ac:dyDescent="0.3">
      <c r="A26" s="8" t="s">
        <v>73</v>
      </c>
      <c r="B26" s="8">
        <v>0.79</v>
      </c>
      <c r="C26" s="8">
        <v>0.75</v>
      </c>
      <c r="D26" s="8"/>
      <c r="E26" s="8"/>
      <c r="F26" s="8">
        <v>0.84</v>
      </c>
      <c r="G26" s="8"/>
      <c r="H26" s="8"/>
      <c r="I26" s="8"/>
    </row>
    <row r="27" spans="1:9" x14ac:dyDescent="0.3">
      <c r="A27" s="8" t="s">
        <v>74</v>
      </c>
      <c r="B27" s="8">
        <v>0.79</v>
      </c>
      <c r="C27" s="8">
        <v>0.8</v>
      </c>
      <c r="D27" s="8">
        <v>0.85</v>
      </c>
      <c r="E27" s="8"/>
      <c r="F27" s="8">
        <v>0.87</v>
      </c>
      <c r="G27" s="8">
        <v>0.83</v>
      </c>
      <c r="H27" s="8"/>
      <c r="I27" s="8"/>
    </row>
    <row r="28" spans="1:9" x14ac:dyDescent="0.3">
      <c r="A28" s="8" t="s">
        <v>75</v>
      </c>
      <c r="B28" s="8">
        <v>0.81</v>
      </c>
      <c r="C28" s="8">
        <v>0.82</v>
      </c>
      <c r="D28" s="8">
        <v>0.87</v>
      </c>
      <c r="E28" s="8"/>
      <c r="F28" s="8">
        <v>0.88</v>
      </c>
      <c r="G28" s="8">
        <v>0.84</v>
      </c>
      <c r="H28" s="8"/>
      <c r="I28" s="8"/>
    </row>
    <row r="29" spans="1:9" x14ac:dyDescent="0.3">
      <c r="A29" s="8" t="s">
        <v>76</v>
      </c>
      <c r="B29" s="8">
        <v>0.84</v>
      </c>
      <c r="C29" s="8">
        <v>0.84</v>
      </c>
      <c r="D29" s="8"/>
      <c r="E29" s="8"/>
      <c r="F29" s="8">
        <v>0.88</v>
      </c>
      <c r="G29" s="8"/>
      <c r="H29" s="8"/>
      <c r="I29" s="8"/>
    </row>
    <row r="30" spans="1:9" x14ac:dyDescent="0.3">
      <c r="A30" s="8" t="s">
        <v>77</v>
      </c>
      <c r="B30" s="8">
        <v>0.77</v>
      </c>
      <c r="C30" s="8">
        <v>0.76</v>
      </c>
      <c r="D30" s="8">
        <v>0.85</v>
      </c>
      <c r="E30" s="8"/>
      <c r="F30" s="8">
        <v>0.82</v>
      </c>
      <c r="G30" s="8">
        <v>0.81</v>
      </c>
      <c r="H30" s="8"/>
      <c r="I30" s="8"/>
    </row>
    <row r="31" spans="1:9" x14ac:dyDescent="0.3">
      <c r="A31" s="8" t="s">
        <v>78</v>
      </c>
      <c r="B31" s="8">
        <v>0.85</v>
      </c>
      <c r="C31" s="8">
        <v>0.86</v>
      </c>
      <c r="D31" s="8"/>
      <c r="E31" s="8"/>
      <c r="F31" s="8">
        <v>0.89</v>
      </c>
      <c r="G31" s="8"/>
      <c r="H31" s="8"/>
      <c r="I31" s="8"/>
    </row>
    <row r="32" spans="1:9" x14ac:dyDescent="0.3">
      <c r="A32" s="8" t="s">
        <v>79</v>
      </c>
      <c r="B32" s="8">
        <v>0.77</v>
      </c>
      <c r="C32" s="8">
        <v>0.76</v>
      </c>
      <c r="D32" s="8"/>
      <c r="E32" s="8"/>
      <c r="F32" s="8">
        <v>0.85</v>
      </c>
      <c r="G32" s="8"/>
      <c r="H32" s="8"/>
      <c r="I32" s="8"/>
    </row>
    <row r="33" spans="1:9" x14ac:dyDescent="0.3">
      <c r="A33" s="8" t="s">
        <v>80</v>
      </c>
      <c r="B33" s="8">
        <v>0.8</v>
      </c>
      <c r="C33" s="8">
        <v>0.83</v>
      </c>
      <c r="D33" s="8"/>
      <c r="E33" s="8"/>
      <c r="F33" s="8">
        <v>0.84</v>
      </c>
      <c r="G33" s="8"/>
      <c r="H33" s="8"/>
      <c r="I33" s="8"/>
    </row>
    <row r="34" spans="1:9" x14ac:dyDescent="0.3">
      <c r="A34" s="8" t="s">
        <v>81</v>
      </c>
      <c r="B34" s="8">
        <v>0.84</v>
      </c>
      <c r="C34" s="8">
        <v>0.85</v>
      </c>
      <c r="D34" s="8"/>
      <c r="E34" s="8"/>
      <c r="F34" s="8">
        <v>0.87</v>
      </c>
      <c r="G34" s="8"/>
      <c r="H34" s="8"/>
      <c r="I34" s="8"/>
    </row>
    <row r="35" spans="1:9" x14ac:dyDescent="0.3">
      <c r="A35" s="8" t="s">
        <v>82</v>
      </c>
      <c r="B35" s="8">
        <v>0.78</v>
      </c>
      <c r="C35" s="8">
        <v>0.85</v>
      </c>
      <c r="D35" s="8"/>
      <c r="E35" s="8"/>
      <c r="F35" s="8">
        <v>0.87</v>
      </c>
      <c r="G35" s="8"/>
      <c r="H35" s="8"/>
      <c r="I35" s="8"/>
    </row>
    <row r="36" spans="1:9" x14ac:dyDescent="0.3">
      <c r="A36" s="8" t="s">
        <v>83</v>
      </c>
      <c r="B36" s="8">
        <v>0.78</v>
      </c>
      <c r="C36" s="8">
        <v>0.71</v>
      </c>
      <c r="D36" s="8">
        <v>0.84</v>
      </c>
      <c r="E36" s="8"/>
      <c r="F36" s="8">
        <v>0.82</v>
      </c>
      <c r="G36" s="8">
        <v>0.84</v>
      </c>
      <c r="H36" s="8"/>
      <c r="I36" s="8"/>
    </row>
    <row r="37" spans="1:9" x14ac:dyDescent="0.3">
      <c r="A37" s="8" t="s">
        <v>84</v>
      </c>
      <c r="B37" s="8">
        <v>0.82</v>
      </c>
      <c r="C37" s="8">
        <v>0.83</v>
      </c>
      <c r="D37" s="8"/>
      <c r="E37" s="8"/>
      <c r="F37" s="8">
        <v>0.88</v>
      </c>
      <c r="G37" s="8"/>
      <c r="H37" s="8"/>
      <c r="I37" s="8"/>
    </row>
    <row r="38" spans="1:9" x14ac:dyDescent="0.3">
      <c r="A38" s="8" t="s">
        <v>85</v>
      </c>
      <c r="B38" s="8">
        <v>0.82</v>
      </c>
      <c r="C38" s="8">
        <v>0.83</v>
      </c>
      <c r="D38" s="8"/>
      <c r="E38" s="8"/>
      <c r="F38" s="8">
        <v>0.89</v>
      </c>
      <c r="G38" s="8"/>
      <c r="H38" s="8"/>
      <c r="I38" s="8"/>
    </row>
    <row r="39" spans="1:9" x14ac:dyDescent="0.3">
      <c r="A39" s="8" t="s">
        <v>86</v>
      </c>
      <c r="B39" s="8">
        <v>0.78</v>
      </c>
      <c r="C39" s="8">
        <v>0.82</v>
      </c>
      <c r="D39" s="8">
        <v>0.84</v>
      </c>
      <c r="E39" s="8"/>
      <c r="F39" s="8">
        <v>0.84</v>
      </c>
      <c r="G39" s="8">
        <v>0.77</v>
      </c>
      <c r="H39" s="8"/>
      <c r="I39" s="8"/>
    </row>
    <row r="40" spans="1:9" x14ac:dyDescent="0.3">
      <c r="A40" s="8" t="s">
        <v>87</v>
      </c>
      <c r="B40" s="8">
        <v>0.8</v>
      </c>
      <c r="C40" s="8">
        <v>0.85</v>
      </c>
      <c r="D40" s="8"/>
      <c r="E40" s="8"/>
      <c r="F40" s="8">
        <v>0.88</v>
      </c>
      <c r="G40" s="8"/>
      <c r="H40" s="8"/>
      <c r="I40" s="8"/>
    </row>
    <row r="41" spans="1:9" x14ac:dyDescent="0.3">
      <c r="A41" s="8" t="s">
        <v>124</v>
      </c>
      <c r="B41" s="8">
        <v>0.72</v>
      </c>
      <c r="C41" s="8">
        <v>0.73</v>
      </c>
      <c r="D41" s="8"/>
      <c r="E41" s="8"/>
      <c r="F41" s="8">
        <v>0.78</v>
      </c>
      <c r="G41" s="8"/>
      <c r="H41" s="8"/>
      <c r="I41" s="8"/>
    </row>
    <row r="42" spans="1:9" x14ac:dyDescent="0.3">
      <c r="A42" s="8" t="s">
        <v>88</v>
      </c>
      <c r="B42" s="8">
        <v>0.66</v>
      </c>
      <c r="C42" s="8">
        <v>0.65</v>
      </c>
      <c r="D42" s="8"/>
      <c r="E42" s="8"/>
      <c r="F42" s="8">
        <v>0.82</v>
      </c>
      <c r="G42" s="8"/>
      <c r="H42" s="8"/>
      <c r="I42" s="8"/>
    </row>
    <row r="43" spans="1:9" x14ac:dyDescent="0.3">
      <c r="A43" s="8" t="s">
        <v>89</v>
      </c>
      <c r="B43" s="8">
        <v>0.78</v>
      </c>
      <c r="C43" s="8">
        <v>0.84</v>
      </c>
      <c r="D43" s="8"/>
      <c r="E43" s="8"/>
      <c r="F43" s="8">
        <v>0.84</v>
      </c>
      <c r="G43" s="8"/>
      <c r="H43" s="8"/>
      <c r="I43" s="8"/>
    </row>
    <row r="44" spans="1:9" x14ac:dyDescent="0.3">
      <c r="A44" s="8" t="s">
        <v>90</v>
      </c>
      <c r="B44" s="8">
        <v>0.79</v>
      </c>
      <c r="C44" s="8">
        <v>0.76</v>
      </c>
      <c r="D44" s="8"/>
      <c r="E44" s="8"/>
      <c r="F44" s="8">
        <v>0.84</v>
      </c>
      <c r="G44" s="8"/>
      <c r="H44" s="8"/>
      <c r="I44" s="8"/>
    </row>
    <row r="45" spans="1:9" x14ac:dyDescent="0.3">
      <c r="A45" s="8" t="s">
        <v>91</v>
      </c>
      <c r="B45" s="8">
        <v>0.78</v>
      </c>
      <c r="C45" s="8">
        <v>0.77</v>
      </c>
      <c r="D45" s="8">
        <v>0.88</v>
      </c>
      <c r="E45" s="8"/>
      <c r="F45" s="8">
        <v>0.84</v>
      </c>
      <c r="G45" s="8">
        <v>0.8</v>
      </c>
      <c r="H45" s="8"/>
      <c r="I45" s="8"/>
    </row>
    <row r="46" spans="1:9" x14ac:dyDescent="0.3">
      <c r="A46" s="8" t="s">
        <v>125</v>
      </c>
      <c r="B46" s="8">
        <v>0.78</v>
      </c>
      <c r="C46" s="8">
        <v>0.79</v>
      </c>
      <c r="D46" s="8"/>
      <c r="E46" s="8"/>
      <c r="F46" s="8">
        <v>0.79</v>
      </c>
      <c r="G46" s="8"/>
      <c r="H46" s="8"/>
      <c r="I46" s="8"/>
    </row>
    <row r="47" spans="1:9" x14ac:dyDescent="0.3">
      <c r="A47" s="8" t="s">
        <v>92</v>
      </c>
      <c r="B47" s="8">
        <v>0.83</v>
      </c>
      <c r="C47" s="8">
        <v>0.81</v>
      </c>
      <c r="D47" s="8">
        <v>0.87</v>
      </c>
      <c r="E47" s="8"/>
      <c r="F47" s="8">
        <v>0.87</v>
      </c>
      <c r="G47" s="8">
        <v>0.86</v>
      </c>
      <c r="H47" s="8"/>
      <c r="I47" s="8"/>
    </row>
    <row r="48" spans="1:9" x14ac:dyDescent="0.3">
      <c r="A48" s="8" t="s">
        <v>93</v>
      </c>
      <c r="B48" s="8">
        <v>0.83</v>
      </c>
      <c r="C48" s="8">
        <v>0.83</v>
      </c>
      <c r="D48" s="8"/>
      <c r="E48" s="8"/>
      <c r="F48" s="8">
        <v>0.89</v>
      </c>
      <c r="G48" s="8"/>
      <c r="H48" s="8"/>
      <c r="I48" s="8"/>
    </row>
    <row r="49" spans="1:9" x14ac:dyDescent="0.3">
      <c r="A49" s="8" t="s">
        <v>94</v>
      </c>
      <c r="B49" s="8">
        <v>0.73</v>
      </c>
      <c r="C49" s="8">
        <v>0.73</v>
      </c>
      <c r="D49" s="8"/>
      <c r="E49" s="8"/>
      <c r="F49" s="8">
        <v>0.86</v>
      </c>
      <c r="G49" s="8"/>
      <c r="H49" s="8"/>
      <c r="I49" s="8"/>
    </row>
    <row r="50" spans="1:9" x14ac:dyDescent="0.3">
      <c r="A50" s="8" t="s">
        <v>95</v>
      </c>
      <c r="B50" s="8">
        <v>0.81</v>
      </c>
      <c r="C50" s="8">
        <v>0.81</v>
      </c>
      <c r="D50" s="8"/>
      <c r="E50" s="8"/>
      <c r="F50" s="8">
        <v>0.9</v>
      </c>
      <c r="G50" s="8"/>
      <c r="H50" s="8"/>
      <c r="I50" s="8"/>
    </row>
    <row r="51" spans="1:9" x14ac:dyDescent="0.3">
      <c r="A51" s="8" t="s">
        <v>96</v>
      </c>
      <c r="B51" s="8">
        <v>0.83</v>
      </c>
      <c r="C51" s="8">
        <v>0.86</v>
      </c>
      <c r="D51" s="8"/>
      <c r="E51" s="8"/>
      <c r="F51" s="8">
        <v>0.88</v>
      </c>
      <c r="G51" s="8"/>
      <c r="H51" s="8"/>
      <c r="I51" s="8"/>
    </row>
    <row r="52" spans="1:9" x14ac:dyDescent="0.3">
      <c r="A52" s="8" t="s">
        <v>97</v>
      </c>
      <c r="B52" s="8">
        <v>0.81</v>
      </c>
      <c r="C52" s="8">
        <v>0.78</v>
      </c>
      <c r="D52" s="8"/>
      <c r="E52" s="8"/>
      <c r="F52" s="8">
        <v>0.88</v>
      </c>
      <c r="G52" s="8"/>
      <c r="H52" s="8"/>
      <c r="I52" s="8"/>
    </row>
    <row r="53" spans="1:9" x14ac:dyDescent="0.3">
      <c r="A53" s="8" t="s">
        <v>138</v>
      </c>
      <c r="B53" s="8">
        <v>0.76</v>
      </c>
      <c r="C53" s="8">
        <v>0.77</v>
      </c>
      <c r="D53" s="8"/>
      <c r="E53" s="8"/>
      <c r="F53" s="8">
        <v>0.82</v>
      </c>
      <c r="G53" s="8"/>
      <c r="H53" s="8"/>
      <c r="I53" s="8"/>
    </row>
    <row r="54" spans="1:9" x14ac:dyDescent="0.3">
      <c r="A54" s="8" t="s">
        <v>98</v>
      </c>
      <c r="B54" s="8">
        <v>0.77</v>
      </c>
      <c r="C54" s="8">
        <v>0.78</v>
      </c>
      <c r="D54" s="8"/>
      <c r="E54" s="8"/>
      <c r="F54" s="8">
        <v>0.85</v>
      </c>
      <c r="G54" s="8"/>
      <c r="H54" s="8"/>
      <c r="I54" s="8"/>
    </row>
    <row r="55" spans="1:9" x14ac:dyDescent="0.3">
      <c r="A55" s="8" t="s">
        <v>99</v>
      </c>
      <c r="B55" s="8">
        <v>0.75</v>
      </c>
      <c r="C55" s="8">
        <v>0.73</v>
      </c>
      <c r="D55" s="8"/>
      <c r="E55" s="8"/>
      <c r="F55" s="8">
        <v>0.84</v>
      </c>
      <c r="G55" s="8"/>
      <c r="H55" s="8"/>
      <c r="I55" s="8"/>
    </row>
    <row r="56" spans="1:9" x14ac:dyDescent="0.3">
      <c r="A56" s="8" t="s">
        <v>100</v>
      </c>
      <c r="B56" s="8">
        <v>0.84</v>
      </c>
      <c r="C56" s="8">
        <v>0.87</v>
      </c>
      <c r="D56" s="8">
        <v>0.9</v>
      </c>
      <c r="E56" s="8"/>
      <c r="F56" s="8">
        <v>0.87</v>
      </c>
      <c r="G56" s="8">
        <v>0.85</v>
      </c>
      <c r="H56" s="8"/>
      <c r="I56" s="8"/>
    </row>
    <row r="57" spans="1:9" x14ac:dyDescent="0.3">
      <c r="A57" s="8" t="s">
        <v>101</v>
      </c>
      <c r="B57" s="8">
        <v>0.8</v>
      </c>
      <c r="C57" s="8">
        <v>0.82</v>
      </c>
      <c r="D57" s="8"/>
      <c r="E57" s="8"/>
      <c r="F57" s="8">
        <v>0.88</v>
      </c>
      <c r="G57" s="8"/>
      <c r="H57" s="8"/>
      <c r="I57" s="8"/>
    </row>
    <row r="58" spans="1:9" x14ac:dyDescent="0.3">
      <c r="A58" s="8" t="s">
        <v>126</v>
      </c>
      <c r="B58" s="8">
        <v>0.77</v>
      </c>
      <c r="C58" s="8">
        <v>0.78</v>
      </c>
      <c r="D58" s="8"/>
      <c r="E58" s="8"/>
      <c r="F58" s="8">
        <v>0.79</v>
      </c>
      <c r="G58" s="8"/>
      <c r="H58" s="8"/>
      <c r="I58" s="8"/>
    </row>
    <row r="59" spans="1:9" x14ac:dyDescent="0.3">
      <c r="A59" s="8" t="s">
        <v>102</v>
      </c>
      <c r="B59" s="8">
        <v>0.82</v>
      </c>
      <c r="C59" s="8">
        <v>0.87</v>
      </c>
      <c r="D59" s="8"/>
      <c r="E59" s="8"/>
      <c r="F59" s="8">
        <v>0.84</v>
      </c>
      <c r="G59" s="8"/>
      <c r="H59" s="8"/>
      <c r="I59" s="8"/>
    </row>
    <row r="60" spans="1:9" x14ac:dyDescent="0.3">
      <c r="A60" s="8" t="s">
        <v>103</v>
      </c>
      <c r="B60" s="8">
        <v>0.82</v>
      </c>
      <c r="C60" s="8">
        <v>0.78</v>
      </c>
      <c r="D60" s="8"/>
      <c r="E60" s="8"/>
      <c r="F60" s="8">
        <v>0.89</v>
      </c>
      <c r="G60" s="8"/>
      <c r="H60" s="8"/>
      <c r="I60" s="8"/>
    </row>
    <row r="61" spans="1:9" x14ac:dyDescent="0.3">
      <c r="A61" s="8" t="s">
        <v>104</v>
      </c>
      <c r="B61" s="8">
        <v>0.82</v>
      </c>
      <c r="C61" s="8">
        <v>0.8</v>
      </c>
      <c r="D61" s="8">
        <v>0.88</v>
      </c>
      <c r="E61" s="8"/>
      <c r="F61" s="8">
        <v>0.86</v>
      </c>
      <c r="G61" s="8">
        <v>0.86</v>
      </c>
      <c r="H61" s="8"/>
      <c r="I61" s="8"/>
    </row>
    <row r="62" spans="1:9" x14ac:dyDescent="0.3">
      <c r="A62" s="8" t="s">
        <v>105</v>
      </c>
      <c r="B62" s="8">
        <v>0.85</v>
      </c>
      <c r="C62" s="8">
        <v>0.8</v>
      </c>
      <c r="D62" s="8"/>
      <c r="E62" s="8"/>
      <c r="F62" s="8">
        <v>0.89</v>
      </c>
      <c r="G62" s="8"/>
      <c r="H62" s="8"/>
      <c r="I62" s="8"/>
    </row>
    <row r="63" spans="1:9" x14ac:dyDescent="0.3">
      <c r="A63" s="8" t="s">
        <v>106</v>
      </c>
      <c r="B63" s="8">
        <v>0.8</v>
      </c>
      <c r="C63" s="8">
        <v>0.81</v>
      </c>
      <c r="D63" s="8">
        <v>0.86</v>
      </c>
      <c r="E63" s="8"/>
      <c r="F63" s="8">
        <v>0.86</v>
      </c>
      <c r="G63" s="8">
        <v>0.8</v>
      </c>
      <c r="H63" s="8"/>
      <c r="I63" s="8"/>
    </row>
    <row r="64" spans="1:9" x14ac:dyDescent="0.3">
      <c r="A64" s="8" t="s">
        <v>107</v>
      </c>
      <c r="B64" s="8">
        <v>0.82</v>
      </c>
      <c r="C64" s="8">
        <v>0.85</v>
      </c>
      <c r="D64" s="8">
        <v>0.88</v>
      </c>
      <c r="E64" s="8"/>
      <c r="F64" s="8">
        <v>0.86</v>
      </c>
      <c r="G64" s="8">
        <v>0.85</v>
      </c>
      <c r="H64" s="8"/>
      <c r="I64" s="8"/>
    </row>
    <row r="65" spans="1:9" x14ac:dyDescent="0.3">
      <c r="A65" s="8" t="s">
        <v>108</v>
      </c>
      <c r="B65" s="8">
        <v>0.82</v>
      </c>
      <c r="C65" s="8">
        <v>0.81</v>
      </c>
      <c r="D65" s="8"/>
      <c r="E65" s="8"/>
      <c r="F65" s="8">
        <v>0.85</v>
      </c>
      <c r="G65" s="8"/>
      <c r="H65" s="8"/>
      <c r="I65" s="8"/>
    </row>
    <row r="66" spans="1:9" x14ac:dyDescent="0.3">
      <c r="A66" s="8" t="s">
        <v>128</v>
      </c>
      <c r="B66" s="8">
        <v>0.8</v>
      </c>
      <c r="C66" s="8">
        <v>0.81</v>
      </c>
      <c r="D66" s="8"/>
      <c r="E66" s="8"/>
      <c r="F66" s="8">
        <v>0.83</v>
      </c>
      <c r="G66" s="8"/>
      <c r="H66" s="8"/>
      <c r="I66" s="8"/>
    </row>
    <row r="67" spans="1:9" x14ac:dyDescent="0.3">
      <c r="A67" s="8" t="s">
        <v>109</v>
      </c>
      <c r="B67" s="8">
        <v>0.78</v>
      </c>
      <c r="C67" s="8">
        <v>0.77</v>
      </c>
      <c r="D67" s="8">
        <v>0.86</v>
      </c>
      <c r="E67" s="8"/>
      <c r="F67" s="8">
        <v>0.84</v>
      </c>
      <c r="G67" s="8">
        <v>0.8</v>
      </c>
      <c r="H67" s="8"/>
      <c r="I67" s="8"/>
    </row>
    <row r="68" spans="1:9" x14ac:dyDescent="0.3">
      <c r="A68" s="8" t="s">
        <v>129</v>
      </c>
      <c r="B68" s="8">
        <v>0.77</v>
      </c>
      <c r="C68" s="8">
        <v>0.77</v>
      </c>
      <c r="D68" s="8"/>
      <c r="E68" s="8"/>
      <c r="F68" s="8">
        <v>0.81</v>
      </c>
      <c r="G68" s="8"/>
      <c r="H68" s="8"/>
      <c r="I68" s="8"/>
    </row>
    <row r="69" spans="1:9" x14ac:dyDescent="0.3">
      <c r="A69" s="8" t="s">
        <v>110</v>
      </c>
      <c r="B69" s="8">
        <v>0.79</v>
      </c>
      <c r="C69" s="8">
        <v>0.77</v>
      </c>
      <c r="D69" s="8">
        <v>0.87</v>
      </c>
      <c r="E69" s="8"/>
      <c r="F69" s="8">
        <v>0.83</v>
      </c>
      <c r="G69" s="8">
        <v>0.82</v>
      </c>
      <c r="H69" s="8"/>
      <c r="I69" s="8"/>
    </row>
    <row r="70" spans="1:9" x14ac:dyDescent="0.3">
      <c r="A70" s="8" t="s">
        <v>111</v>
      </c>
      <c r="B70" s="8">
        <v>0.81</v>
      </c>
      <c r="C70" s="8">
        <v>0.8</v>
      </c>
      <c r="D70" s="8"/>
      <c r="E70" s="8"/>
      <c r="F70" s="8">
        <v>0.89</v>
      </c>
      <c r="G70" s="8"/>
      <c r="H70" s="8"/>
      <c r="I70" s="8"/>
    </row>
    <row r="71" spans="1:9" x14ac:dyDescent="0.3">
      <c r="A71" s="8" t="s">
        <v>112</v>
      </c>
      <c r="B71" s="8">
        <v>0.8</v>
      </c>
      <c r="C71" s="8">
        <v>0.81</v>
      </c>
      <c r="D71" s="8">
        <v>0.87</v>
      </c>
      <c r="E71" s="8"/>
      <c r="F71" s="8">
        <v>0.85</v>
      </c>
      <c r="G71" s="8">
        <v>0.83</v>
      </c>
      <c r="H71" s="8"/>
      <c r="I71" s="8"/>
    </row>
    <row r="72" spans="1:9" x14ac:dyDescent="0.3">
      <c r="A72" s="8" t="s">
        <v>113</v>
      </c>
      <c r="B72" s="8">
        <v>0.78</v>
      </c>
      <c r="C72" s="8">
        <v>0.84</v>
      </c>
      <c r="D72" s="8"/>
      <c r="E72" s="8"/>
      <c r="F72" s="8">
        <v>0.85</v>
      </c>
      <c r="G72" s="8"/>
      <c r="H72" s="8"/>
      <c r="I72" s="8"/>
    </row>
    <row r="73" spans="1:9" x14ac:dyDescent="0.3">
      <c r="A73" s="8" t="s">
        <v>114</v>
      </c>
      <c r="B73" s="8">
        <v>0.76</v>
      </c>
      <c r="C73" s="8">
        <v>0.77</v>
      </c>
      <c r="D73" s="8">
        <v>0.84</v>
      </c>
      <c r="E73" s="8"/>
      <c r="F73" s="8">
        <v>0.81</v>
      </c>
      <c r="G73" s="8">
        <v>0.8</v>
      </c>
      <c r="H73" s="8"/>
      <c r="I73" s="8"/>
    </row>
    <row r="74" spans="1:9" x14ac:dyDescent="0.3">
      <c r="A74" s="8" t="s">
        <v>115</v>
      </c>
      <c r="B74" s="8">
        <v>0.81</v>
      </c>
      <c r="C74" s="8">
        <v>0.86</v>
      </c>
      <c r="D74" s="8"/>
      <c r="E74" s="8"/>
      <c r="F74" s="8">
        <v>0.85</v>
      </c>
      <c r="G74" s="8"/>
      <c r="H74" s="8"/>
      <c r="I74" s="8"/>
    </row>
    <row r="75" spans="1:9" x14ac:dyDescent="0.3">
      <c r="A75" s="8" t="s">
        <v>116</v>
      </c>
      <c r="B75" s="8">
        <v>0.81</v>
      </c>
      <c r="C75" s="8">
        <v>0.82</v>
      </c>
      <c r="D75" s="8"/>
      <c r="E75" s="8"/>
      <c r="F75" s="8">
        <v>0.87</v>
      </c>
      <c r="G75" s="8"/>
      <c r="H75" s="8"/>
      <c r="I75" s="8"/>
    </row>
    <row r="76" spans="1:9" x14ac:dyDescent="0.3">
      <c r="A76" s="8" t="s">
        <v>117</v>
      </c>
      <c r="B76" s="8">
        <v>0.75</v>
      </c>
      <c r="C76" s="8">
        <v>0.73</v>
      </c>
      <c r="D76" s="8"/>
      <c r="E76" s="8"/>
      <c r="F76" s="8">
        <v>0.83</v>
      </c>
      <c r="G76" s="8"/>
      <c r="H76" s="8"/>
      <c r="I76" s="8"/>
    </row>
    <row r="77" spans="1:9" x14ac:dyDescent="0.3">
      <c r="A77" s="8" t="s">
        <v>118</v>
      </c>
      <c r="B77" s="8">
        <v>0.81</v>
      </c>
      <c r="C77" s="8">
        <v>0.84</v>
      </c>
      <c r="D77" s="8"/>
      <c r="E77" s="8"/>
      <c r="F77" s="8">
        <v>0.87</v>
      </c>
      <c r="G77" s="8"/>
      <c r="H77" s="8"/>
      <c r="I77" s="8"/>
    </row>
    <row r="78" spans="1:9" x14ac:dyDescent="0.3">
      <c r="A78" s="8" t="s">
        <v>130</v>
      </c>
      <c r="B78" s="8">
        <v>0.81</v>
      </c>
      <c r="C78" s="8">
        <v>0.84</v>
      </c>
      <c r="D78" s="8"/>
      <c r="E78" s="8"/>
      <c r="F78" s="8">
        <v>0.84</v>
      </c>
      <c r="G78" s="8"/>
      <c r="H78" s="8"/>
      <c r="I78" s="8"/>
    </row>
    <row r="79" spans="1:9" x14ac:dyDescent="0.3">
      <c r="A79" s="8" t="s">
        <v>119</v>
      </c>
      <c r="B79" s="8">
        <v>0.79</v>
      </c>
      <c r="C79" s="8">
        <v>0.81</v>
      </c>
      <c r="D79" s="8"/>
      <c r="E79" s="8"/>
      <c r="F79" s="8">
        <v>0.85</v>
      </c>
      <c r="G79" s="8"/>
      <c r="H79" s="8"/>
      <c r="I79" s="8"/>
    </row>
    <row r="80" spans="1:9" x14ac:dyDescent="0.3">
      <c r="A80" s="8" t="s">
        <v>120</v>
      </c>
      <c r="B80" s="8">
        <v>0.79</v>
      </c>
      <c r="C80" s="8">
        <v>0.81</v>
      </c>
      <c r="D80" s="8"/>
      <c r="E80" s="8"/>
      <c r="F80" s="8">
        <v>0.85</v>
      </c>
      <c r="G80" s="8"/>
      <c r="H80" s="8"/>
      <c r="I80" s="8"/>
    </row>
    <row r="81" spans="1:9" x14ac:dyDescent="0.3">
      <c r="A81" s="8" t="s">
        <v>121</v>
      </c>
      <c r="B81" s="8">
        <v>0.85</v>
      </c>
      <c r="C81" s="8">
        <v>0.86</v>
      </c>
      <c r="D81" s="8">
        <v>0.9</v>
      </c>
      <c r="E81" s="8"/>
      <c r="F81" s="8">
        <v>0.89</v>
      </c>
      <c r="G81" s="8">
        <v>0.85</v>
      </c>
      <c r="H81" s="8"/>
      <c r="I81" s="8"/>
    </row>
    <row r="82" spans="1:9" x14ac:dyDescent="0.3">
      <c r="A82" s="8" t="s">
        <v>122</v>
      </c>
      <c r="B82" s="8">
        <v>0.8</v>
      </c>
      <c r="C82" s="8">
        <v>0.84</v>
      </c>
      <c r="D82" s="8"/>
      <c r="E82" s="8"/>
      <c r="F82" s="8">
        <v>0.86</v>
      </c>
      <c r="G82" s="8"/>
      <c r="H82" s="8"/>
      <c r="I8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K4" sqref="K4"/>
    </sheetView>
  </sheetViews>
  <sheetFormatPr defaultColWidth="9.140625" defaultRowHeight="16.5" x14ac:dyDescent="0.3"/>
  <cols>
    <col min="1" max="1" width="17.5703125" style="1" customWidth="1"/>
    <col min="2" max="16384" width="9.140625" style="1"/>
  </cols>
  <sheetData>
    <row r="1" spans="1:13" x14ac:dyDescent="0.3">
      <c r="A1" s="4" t="s">
        <v>188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3"/>
      <c r="B4" s="8" t="s">
        <v>162</v>
      </c>
      <c r="C4" s="8" t="s">
        <v>163</v>
      </c>
      <c r="D4" s="8" t="s">
        <v>164</v>
      </c>
    </row>
    <row r="5" spans="1:13" x14ac:dyDescent="0.3">
      <c r="A5" s="3" t="s">
        <v>23</v>
      </c>
      <c r="B5" s="8">
        <v>0.76</v>
      </c>
      <c r="C5" s="8">
        <v>0.74</v>
      </c>
      <c r="D5" s="8">
        <v>0.76</v>
      </c>
    </row>
    <row r="6" spans="1:13" x14ac:dyDescent="0.3">
      <c r="A6" s="3" t="s">
        <v>24</v>
      </c>
      <c r="B6" s="8">
        <v>0.81</v>
      </c>
      <c r="C6" s="8">
        <v>0.79</v>
      </c>
      <c r="D6" s="8">
        <v>0.81</v>
      </c>
    </row>
    <row r="7" spans="1:13" x14ac:dyDescent="0.3">
      <c r="A7" s="3" t="s">
        <v>53</v>
      </c>
      <c r="B7" s="8"/>
      <c r="C7" s="8"/>
      <c r="D7" s="8"/>
    </row>
    <row r="8" spans="1:13" x14ac:dyDescent="0.3">
      <c r="A8" s="3" t="s">
        <v>162</v>
      </c>
      <c r="B8" s="8"/>
      <c r="C8" s="8">
        <v>0.9</v>
      </c>
      <c r="D8" s="8">
        <v>0.93</v>
      </c>
    </row>
    <row r="9" spans="1:13" x14ac:dyDescent="0.3">
      <c r="A9" s="3" t="s">
        <v>163</v>
      </c>
      <c r="B9" s="8"/>
      <c r="C9" s="8"/>
      <c r="D9" s="8">
        <v>0.93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6" sqref="J6"/>
    </sheetView>
  </sheetViews>
  <sheetFormatPr defaultColWidth="9.140625" defaultRowHeight="16.5" x14ac:dyDescent="0.3"/>
  <cols>
    <col min="1" max="1" width="20.42578125" style="1" customWidth="1"/>
    <col min="2" max="16384" width="9.140625" style="1"/>
  </cols>
  <sheetData>
    <row r="1" spans="1:13" x14ac:dyDescent="0.3">
      <c r="A1" s="4" t="s">
        <v>189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3"/>
      <c r="B4" s="8" t="s">
        <v>165</v>
      </c>
      <c r="C4" s="8" t="s">
        <v>166</v>
      </c>
    </row>
    <row r="5" spans="1:13" x14ac:dyDescent="0.3">
      <c r="A5" s="3" t="s">
        <v>23</v>
      </c>
      <c r="B5" s="8">
        <v>0.76</v>
      </c>
      <c r="C5" s="8">
        <v>0.76</v>
      </c>
    </row>
    <row r="6" spans="1:13" x14ac:dyDescent="0.3">
      <c r="A6" s="3" t="s">
        <v>24</v>
      </c>
      <c r="B6" s="8">
        <v>0.81</v>
      </c>
      <c r="C6" s="8">
        <v>0.81</v>
      </c>
    </row>
    <row r="7" spans="1:13" x14ac:dyDescent="0.3">
      <c r="A7" s="3" t="s">
        <v>25</v>
      </c>
      <c r="B7" s="8"/>
      <c r="C7" s="8"/>
    </row>
    <row r="8" spans="1:13" x14ac:dyDescent="0.3">
      <c r="A8" s="3" t="s">
        <v>165</v>
      </c>
      <c r="B8" s="8"/>
      <c r="C8" s="8">
        <v>0.94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29" sqref="G29"/>
    </sheetView>
  </sheetViews>
  <sheetFormatPr defaultColWidth="9.140625" defaultRowHeight="16.5" x14ac:dyDescent="0.3"/>
  <cols>
    <col min="1" max="1" width="23.42578125" style="1" customWidth="1"/>
    <col min="2" max="4" width="12.42578125" style="9" customWidth="1"/>
    <col min="5" max="16384" width="9.140625" style="1"/>
  </cols>
  <sheetData>
    <row r="1" spans="1:13" x14ac:dyDescent="0.3">
      <c r="A1" s="4" t="s">
        <v>171</v>
      </c>
      <c r="B1" s="10"/>
      <c r="C1" s="10"/>
      <c r="D1" s="10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213</v>
      </c>
      <c r="B2" s="10"/>
      <c r="C2" s="10"/>
      <c r="D2" s="10"/>
      <c r="E2" s="5"/>
      <c r="F2" s="5"/>
      <c r="G2" s="5"/>
      <c r="H2" s="5"/>
      <c r="I2" s="5"/>
      <c r="J2" s="5"/>
      <c r="K2" s="5"/>
      <c r="L2" s="5"/>
      <c r="M2" s="5"/>
    </row>
    <row r="3" spans="1:13" ht="17.25" thickBot="1" x14ac:dyDescent="0.35">
      <c r="A3" s="6"/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</row>
    <row r="4" spans="1:13" ht="17.25" thickBot="1" x14ac:dyDescent="0.35">
      <c r="A4" s="60"/>
      <c r="B4" s="68" t="s">
        <v>27</v>
      </c>
      <c r="C4" s="68" t="s">
        <v>23</v>
      </c>
      <c r="D4" s="68" t="s">
        <v>24</v>
      </c>
    </row>
    <row r="5" spans="1:13" ht="17.25" thickBot="1" x14ac:dyDescent="0.35">
      <c r="A5" s="60" t="s">
        <v>34</v>
      </c>
      <c r="B5" s="68" t="s">
        <v>193</v>
      </c>
      <c r="C5" s="68">
        <v>71</v>
      </c>
      <c r="D5" s="68">
        <v>85</v>
      </c>
    </row>
    <row r="6" spans="1:13" ht="18.75" thickBot="1" x14ac:dyDescent="0.35">
      <c r="A6" s="60" t="s">
        <v>191</v>
      </c>
      <c r="B6" s="68">
        <v>8</v>
      </c>
      <c r="C6" s="68">
        <v>8</v>
      </c>
      <c r="D6" s="68">
        <v>8</v>
      </c>
    </row>
    <row r="7" spans="1:13" ht="17.25" thickBot="1" x14ac:dyDescent="0.35">
      <c r="A7" s="60" t="s">
        <v>36</v>
      </c>
      <c r="B7" s="103">
        <v>0.75218260000000003</v>
      </c>
      <c r="C7" s="103">
        <v>0.88249149999999998</v>
      </c>
      <c r="D7" s="103">
        <v>0.77067339999999995</v>
      </c>
    </row>
    <row r="8" spans="1:13" ht="17.25" thickBot="1" x14ac:dyDescent="0.35">
      <c r="A8" s="60" t="s">
        <v>37</v>
      </c>
      <c r="B8" s="103">
        <v>0.12566949999999999</v>
      </c>
      <c r="C8" s="103">
        <v>7.3443830000000002E-2</v>
      </c>
      <c r="D8" s="103">
        <v>0.14008309999999999</v>
      </c>
    </row>
    <row r="9" spans="1:13" ht="18.75" thickBot="1" x14ac:dyDescent="0.35">
      <c r="A9" s="65" t="s">
        <v>192</v>
      </c>
      <c r="B9" s="104">
        <v>0.87785210000000002</v>
      </c>
      <c r="C9" s="104">
        <v>0.95593532999999997</v>
      </c>
      <c r="D9" s="104">
        <v>0.91075649999999997</v>
      </c>
    </row>
    <row r="10" spans="1:13" ht="17.25" thickBot="1" x14ac:dyDescent="0.35">
      <c r="A10" s="65" t="s">
        <v>38</v>
      </c>
      <c r="B10" s="104">
        <v>0.11882479999999999</v>
      </c>
      <c r="C10" s="104">
        <v>4.1711730000000002E-2</v>
      </c>
      <c r="D10" s="104">
        <v>8.8359939999999998E-2</v>
      </c>
    </row>
    <row r="11" spans="1:13" ht="17.25" thickBot="1" x14ac:dyDescent="0.35">
      <c r="A11" s="65" t="s">
        <v>39</v>
      </c>
      <c r="B11" s="104">
        <v>3.3230680000000002E-3</v>
      </c>
      <c r="C11" s="104">
        <v>2.3529229999999998E-3</v>
      </c>
      <c r="D11" s="104">
        <v>8.8356019999999999E-4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/>
  </sheetViews>
  <sheetFormatPr defaultColWidth="9.140625" defaultRowHeight="16.5" x14ac:dyDescent="0.3"/>
  <cols>
    <col min="1" max="1" width="13.5703125" style="1" customWidth="1"/>
    <col min="2" max="2" width="23" style="1" bestFit="1" customWidth="1"/>
    <col min="3" max="3" width="10.5703125" style="1" bestFit="1" customWidth="1"/>
    <col min="4" max="4" width="8.5703125" style="1" bestFit="1" customWidth="1"/>
    <col min="5" max="6" width="9.28515625" style="1" bestFit="1" customWidth="1"/>
    <col min="7" max="7" width="8.5703125" style="1" bestFit="1" customWidth="1"/>
    <col min="8" max="16384" width="9.140625" style="1"/>
  </cols>
  <sheetData>
    <row r="1" spans="1:13" x14ac:dyDescent="0.3">
      <c r="A1" s="4" t="s">
        <v>172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69" t="s">
        <v>18</v>
      </c>
      <c r="B4" s="8" t="s">
        <v>40</v>
      </c>
      <c r="C4" s="8" t="s">
        <v>41</v>
      </c>
      <c r="D4" s="35" t="s">
        <v>42</v>
      </c>
      <c r="E4" s="35" t="s">
        <v>43</v>
      </c>
      <c r="F4" s="35" t="s">
        <v>44</v>
      </c>
      <c r="G4" s="44" t="s">
        <v>45</v>
      </c>
    </row>
    <row r="5" spans="1:13" x14ac:dyDescent="0.3">
      <c r="A5" s="37" t="s">
        <v>23</v>
      </c>
      <c r="B5" s="70" t="s">
        <v>46</v>
      </c>
      <c r="C5" s="70" t="s">
        <v>47</v>
      </c>
      <c r="D5" s="71"/>
      <c r="E5" s="71"/>
      <c r="F5" s="71"/>
      <c r="G5" s="72"/>
    </row>
    <row r="6" spans="1:13" x14ac:dyDescent="0.3">
      <c r="A6" s="37" t="s">
        <v>23</v>
      </c>
      <c r="B6" s="70" t="s">
        <v>48</v>
      </c>
      <c r="C6" s="70" t="s">
        <v>20</v>
      </c>
      <c r="D6" s="71">
        <v>1.4297200000000001</v>
      </c>
      <c r="E6" s="71">
        <v>-0.35537999999999997</v>
      </c>
      <c r="F6" s="71"/>
      <c r="G6" s="72"/>
    </row>
    <row r="7" spans="1:13" x14ac:dyDescent="0.3">
      <c r="A7" s="37" t="s">
        <v>23</v>
      </c>
      <c r="B7" s="70"/>
      <c r="C7" s="70" t="s">
        <v>22</v>
      </c>
      <c r="D7" s="71">
        <v>1</v>
      </c>
      <c r="E7" s="71">
        <v>1.62226</v>
      </c>
      <c r="F7" s="71"/>
      <c r="G7" s="72"/>
    </row>
    <row r="8" spans="1:13" x14ac:dyDescent="0.3">
      <c r="A8" s="40" t="s">
        <v>23</v>
      </c>
      <c r="B8" s="73"/>
      <c r="C8" s="73" t="s">
        <v>21</v>
      </c>
      <c r="D8" s="74">
        <v>1.0867800000000001</v>
      </c>
      <c r="E8" s="74">
        <v>0.73497000000000001</v>
      </c>
      <c r="F8" s="74">
        <v>-0.20119000000000001</v>
      </c>
      <c r="G8" s="75">
        <v>0.20119000000000001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K8" sqref="K8"/>
    </sheetView>
  </sheetViews>
  <sheetFormatPr defaultColWidth="9.140625" defaultRowHeight="16.5" x14ac:dyDescent="0.3"/>
  <cols>
    <col min="1" max="1" width="9.140625" style="1"/>
    <col min="2" max="2" width="39.42578125" style="1" bestFit="1" customWidth="1"/>
    <col min="3" max="16384" width="9.140625" style="1"/>
  </cols>
  <sheetData>
    <row r="1" spans="1:13" x14ac:dyDescent="0.3">
      <c r="A1" s="4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112" t="s">
        <v>203</v>
      </c>
      <c r="B4" s="113" t="s">
        <v>204</v>
      </c>
      <c r="C4" s="113" t="s">
        <v>49</v>
      </c>
      <c r="D4" s="113" t="s">
        <v>50</v>
      </c>
      <c r="E4" s="113" t="s">
        <v>52</v>
      </c>
      <c r="F4" s="113" t="s">
        <v>51</v>
      </c>
      <c r="G4" s="111"/>
    </row>
    <row r="5" spans="1:13" x14ac:dyDescent="0.3">
      <c r="A5" s="122" t="s">
        <v>17</v>
      </c>
      <c r="B5" s="112" t="s">
        <v>27</v>
      </c>
      <c r="C5" s="114">
        <v>0.94</v>
      </c>
      <c r="D5" s="114">
        <v>0.01</v>
      </c>
      <c r="E5" s="114">
        <v>0.95</v>
      </c>
      <c r="F5" s="114">
        <v>0.91</v>
      </c>
      <c r="G5" s="111"/>
    </row>
    <row r="6" spans="1:13" x14ac:dyDescent="0.3">
      <c r="A6" s="123"/>
      <c r="B6" s="112" t="s">
        <v>205</v>
      </c>
      <c r="C6" s="114">
        <v>0.86</v>
      </c>
      <c r="D6" s="114">
        <v>0.03</v>
      </c>
      <c r="E6" s="114">
        <v>0.9</v>
      </c>
      <c r="F6" s="114">
        <v>0.74</v>
      </c>
      <c r="G6" s="111"/>
    </row>
    <row r="7" spans="1:13" x14ac:dyDescent="0.3">
      <c r="A7" s="123"/>
      <c r="B7" s="112" t="s">
        <v>24</v>
      </c>
      <c r="C7" s="114">
        <v>0.89</v>
      </c>
      <c r="D7" s="114">
        <v>0.02</v>
      </c>
      <c r="E7" s="114">
        <v>0.92</v>
      </c>
      <c r="F7" s="114">
        <v>0.83</v>
      </c>
      <c r="G7" s="111"/>
    </row>
    <row r="8" spans="1:13" x14ac:dyDescent="0.3">
      <c r="A8" s="123"/>
      <c r="B8" s="112" t="s">
        <v>206</v>
      </c>
      <c r="C8" s="114"/>
      <c r="D8" s="114"/>
      <c r="E8" s="114"/>
      <c r="F8" s="114"/>
      <c r="G8" s="111"/>
    </row>
    <row r="9" spans="1:13" x14ac:dyDescent="0.3">
      <c r="A9" s="123"/>
      <c r="B9" s="112" t="s">
        <v>132</v>
      </c>
      <c r="C9" s="114">
        <v>0.89</v>
      </c>
      <c r="D9" s="114">
        <v>0.01</v>
      </c>
      <c r="E9" s="114">
        <v>0.92</v>
      </c>
      <c r="F9" s="114">
        <v>0.87</v>
      </c>
      <c r="G9" s="111"/>
    </row>
    <row r="10" spans="1:13" x14ac:dyDescent="0.3">
      <c r="A10" s="123"/>
      <c r="B10" s="112" t="s">
        <v>207</v>
      </c>
      <c r="C10" s="114">
        <v>0.89</v>
      </c>
      <c r="D10" s="114">
        <v>0.02</v>
      </c>
      <c r="E10" s="114">
        <v>0.93</v>
      </c>
      <c r="F10" s="114">
        <v>0.83</v>
      </c>
      <c r="G10" s="111"/>
    </row>
    <row r="11" spans="1:13" x14ac:dyDescent="0.3">
      <c r="A11" s="123"/>
      <c r="B11" s="112" t="s">
        <v>208</v>
      </c>
      <c r="C11" s="114">
        <v>0.92</v>
      </c>
      <c r="D11" s="114">
        <v>0.01</v>
      </c>
      <c r="E11" s="114">
        <v>0.94</v>
      </c>
      <c r="F11" s="114">
        <v>0.89</v>
      </c>
      <c r="G11" s="111"/>
    </row>
    <row r="12" spans="1:13" x14ac:dyDescent="0.3">
      <c r="A12" s="123"/>
      <c r="B12" s="112" t="s">
        <v>209</v>
      </c>
      <c r="C12" s="114">
        <v>0.91</v>
      </c>
      <c r="D12" s="114">
        <v>0.02</v>
      </c>
      <c r="E12" s="114">
        <v>0.94</v>
      </c>
      <c r="F12" s="114">
        <v>0.81</v>
      </c>
      <c r="G12" s="111"/>
    </row>
    <row r="13" spans="1:13" x14ac:dyDescent="0.3">
      <c r="A13" s="123"/>
      <c r="B13" s="112" t="s">
        <v>210</v>
      </c>
      <c r="C13" s="114">
        <v>0.92</v>
      </c>
      <c r="D13" s="114">
        <v>0.01</v>
      </c>
      <c r="E13" s="114">
        <v>0.94</v>
      </c>
      <c r="F13" s="114">
        <v>0.88</v>
      </c>
      <c r="G13" s="111"/>
    </row>
    <row r="14" spans="1:13" x14ac:dyDescent="0.3">
      <c r="A14" s="124"/>
      <c r="B14" s="112" t="s">
        <v>211</v>
      </c>
      <c r="C14" s="114">
        <v>0.92</v>
      </c>
      <c r="D14" s="114">
        <v>0.01</v>
      </c>
      <c r="E14" s="114">
        <v>0.94</v>
      </c>
      <c r="F14" s="114">
        <v>0.88</v>
      </c>
      <c r="G14" s="111"/>
    </row>
    <row r="15" spans="1:13" x14ac:dyDescent="0.3">
      <c r="A15" s="125" t="s">
        <v>16</v>
      </c>
      <c r="B15" s="112" t="s">
        <v>27</v>
      </c>
      <c r="C15" s="114">
        <v>0.91</v>
      </c>
      <c r="D15" s="114">
        <v>0.01</v>
      </c>
      <c r="E15" s="114">
        <v>0.93</v>
      </c>
      <c r="F15" s="114">
        <v>0.9</v>
      </c>
      <c r="G15" s="111"/>
    </row>
    <row r="16" spans="1:13" x14ac:dyDescent="0.3">
      <c r="A16" s="125"/>
      <c r="B16" s="112" t="s">
        <v>205</v>
      </c>
      <c r="C16" s="114">
        <v>0.82</v>
      </c>
      <c r="D16" s="114">
        <v>0.02</v>
      </c>
      <c r="E16" s="114">
        <v>0.86</v>
      </c>
      <c r="F16" s="114">
        <v>0.8</v>
      </c>
      <c r="G16" s="111"/>
    </row>
    <row r="17" spans="1:7" x14ac:dyDescent="0.3">
      <c r="A17" s="125"/>
      <c r="B17" s="112" t="s">
        <v>24</v>
      </c>
      <c r="C17" s="114">
        <v>0.83</v>
      </c>
      <c r="D17" s="114">
        <v>0.02</v>
      </c>
      <c r="E17" s="114">
        <v>0.87</v>
      </c>
      <c r="F17" s="114">
        <v>0.82</v>
      </c>
      <c r="G17" s="111"/>
    </row>
  </sheetData>
  <mergeCells count="2">
    <mergeCell ref="A5:A14"/>
    <mergeCell ref="A15:A1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5" sqref="J5"/>
    </sheetView>
  </sheetViews>
  <sheetFormatPr defaultColWidth="9.140625" defaultRowHeight="16.5" x14ac:dyDescent="0.3"/>
  <cols>
    <col min="1" max="1" width="7" style="9" customWidth="1"/>
    <col min="2" max="2" width="22.42578125" style="1" bestFit="1" customWidth="1"/>
    <col min="3" max="7" width="13.42578125" style="9" customWidth="1"/>
    <col min="8" max="16384" width="9.140625" style="1"/>
  </cols>
  <sheetData>
    <row r="1" spans="1:13" x14ac:dyDescent="0.3">
      <c r="A1" s="4" t="s">
        <v>174</v>
      </c>
      <c r="B1" s="5"/>
      <c r="C1" s="10"/>
      <c r="D1" s="10"/>
      <c r="E1" s="10"/>
      <c r="F1" s="10"/>
      <c r="G1" s="10"/>
      <c r="H1" s="5"/>
      <c r="I1" s="5"/>
      <c r="J1" s="5"/>
      <c r="K1" s="5"/>
      <c r="L1" s="5"/>
      <c r="M1" s="5"/>
    </row>
    <row r="2" spans="1:13" x14ac:dyDescent="0.3">
      <c r="A2" s="4" t="s">
        <v>219</v>
      </c>
      <c r="B2" s="5"/>
      <c r="C2" s="10"/>
      <c r="D2" s="10"/>
      <c r="E2" s="10"/>
      <c r="F2" s="10"/>
      <c r="G2" s="10"/>
      <c r="H2" s="5"/>
      <c r="I2" s="5"/>
      <c r="J2" s="5"/>
      <c r="K2" s="5"/>
      <c r="L2" s="5"/>
      <c r="M2" s="5"/>
    </row>
    <row r="3" spans="1:13" x14ac:dyDescent="0.3">
      <c r="A3" s="10"/>
      <c r="B3" s="7"/>
      <c r="C3" s="10"/>
      <c r="D3" s="10"/>
      <c r="E3" s="10"/>
      <c r="F3" s="10"/>
      <c r="G3" s="10"/>
      <c r="H3" s="7"/>
      <c r="I3" s="7"/>
      <c r="J3" s="7"/>
      <c r="K3" s="7"/>
      <c r="L3" s="7"/>
      <c r="M3" s="7"/>
    </row>
    <row r="4" spans="1:13" ht="33" x14ac:dyDescent="0.3">
      <c r="A4" s="113" t="s">
        <v>19</v>
      </c>
      <c r="B4" s="113" t="s">
        <v>212</v>
      </c>
      <c r="C4" s="113" t="s">
        <v>27</v>
      </c>
      <c r="D4" s="113" t="s">
        <v>23</v>
      </c>
      <c r="E4" s="113" t="s">
        <v>24</v>
      </c>
      <c r="F4" s="118" t="s">
        <v>25</v>
      </c>
      <c r="G4" s="118" t="s">
        <v>196</v>
      </c>
    </row>
    <row r="5" spans="1:13" x14ac:dyDescent="0.3">
      <c r="A5" s="115" t="s">
        <v>17</v>
      </c>
      <c r="B5" s="112" t="s">
        <v>55</v>
      </c>
      <c r="C5" s="117">
        <v>0.93</v>
      </c>
      <c r="D5" s="117">
        <v>0.78</v>
      </c>
      <c r="E5" s="117">
        <v>0.84</v>
      </c>
      <c r="F5" s="117"/>
      <c r="G5" s="117"/>
    </row>
    <row r="6" spans="1:13" x14ac:dyDescent="0.3">
      <c r="A6" s="115" t="s">
        <v>17</v>
      </c>
      <c r="B6" s="112" t="s">
        <v>119</v>
      </c>
      <c r="C6" s="117">
        <v>0.95</v>
      </c>
      <c r="D6" s="117">
        <v>0.86</v>
      </c>
      <c r="E6" s="117">
        <v>0.89</v>
      </c>
      <c r="F6" s="117"/>
      <c r="G6" s="117"/>
    </row>
    <row r="7" spans="1:13" x14ac:dyDescent="0.3">
      <c r="A7" s="115" t="s">
        <v>17</v>
      </c>
      <c r="B7" s="112" t="s">
        <v>56</v>
      </c>
      <c r="C7" s="117">
        <v>0.94</v>
      </c>
      <c r="D7" s="117">
        <v>0.86</v>
      </c>
      <c r="E7" s="117">
        <v>0.9</v>
      </c>
      <c r="F7" s="117"/>
      <c r="G7" s="117">
        <v>0.89</v>
      </c>
    </row>
    <row r="8" spans="1:13" x14ac:dyDescent="0.3">
      <c r="A8" s="115" t="s">
        <v>17</v>
      </c>
      <c r="B8" s="112" t="s">
        <v>57</v>
      </c>
      <c r="C8" s="117">
        <v>0.95</v>
      </c>
      <c r="D8" s="117">
        <v>0.89</v>
      </c>
      <c r="E8" s="117">
        <v>0.91</v>
      </c>
      <c r="F8" s="117"/>
      <c r="G8" s="117"/>
    </row>
    <row r="9" spans="1:13" x14ac:dyDescent="0.3">
      <c r="A9" s="115" t="s">
        <v>17</v>
      </c>
      <c r="B9" s="112" t="s">
        <v>60</v>
      </c>
      <c r="C9" s="117">
        <v>0.94</v>
      </c>
      <c r="D9" s="117">
        <v>0.9</v>
      </c>
      <c r="E9" s="117">
        <v>0.91</v>
      </c>
      <c r="F9" s="117"/>
      <c r="G9" s="117"/>
    </row>
    <row r="10" spans="1:13" x14ac:dyDescent="0.3">
      <c r="A10" s="115" t="s">
        <v>17</v>
      </c>
      <c r="B10" s="112" t="s">
        <v>64</v>
      </c>
      <c r="C10" s="117">
        <v>0.94</v>
      </c>
      <c r="D10" s="117">
        <v>0.83</v>
      </c>
      <c r="E10" s="117">
        <v>0.88</v>
      </c>
      <c r="F10" s="117"/>
      <c r="G10" s="117">
        <v>0.88</v>
      </c>
    </row>
    <row r="11" spans="1:13" x14ac:dyDescent="0.3">
      <c r="A11" s="115" t="s">
        <v>17</v>
      </c>
      <c r="B11" s="112" t="s">
        <v>61</v>
      </c>
      <c r="C11" s="117">
        <v>0.93</v>
      </c>
      <c r="D11" s="117">
        <v>0.84</v>
      </c>
      <c r="E11" s="117">
        <v>0.86</v>
      </c>
      <c r="F11" s="117"/>
      <c r="G11" s="117"/>
    </row>
    <row r="12" spans="1:13" x14ac:dyDescent="0.3">
      <c r="A12" s="115" t="s">
        <v>17</v>
      </c>
      <c r="B12" s="112" t="s">
        <v>59</v>
      </c>
      <c r="C12" s="117">
        <v>0.93</v>
      </c>
      <c r="D12" s="117">
        <v>0.88</v>
      </c>
      <c r="E12" s="117">
        <v>0.89</v>
      </c>
      <c r="F12" s="117"/>
      <c r="G12" s="117"/>
    </row>
    <row r="13" spans="1:13" x14ac:dyDescent="0.3">
      <c r="A13" s="115" t="s">
        <v>17</v>
      </c>
      <c r="B13" s="112" t="s">
        <v>62</v>
      </c>
      <c r="C13" s="117">
        <v>0.94</v>
      </c>
      <c r="D13" s="117">
        <v>0.85</v>
      </c>
      <c r="E13" s="117">
        <v>0.89</v>
      </c>
      <c r="F13" s="117"/>
      <c r="G13" s="117">
        <v>0.89</v>
      </c>
    </row>
    <row r="14" spans="1:13" x14ac:dyDescent="0.3">
      <c r="A14" s="115" t="s">
        <v>17</v>
      </c>
      <c r="B14" s="112" t="s">
        <v>63</v>
      </c>
      <c r="C14" s="117">
        <v>0.95</v>
      </c>
      <c r="D14" s="117">
        <v>0.9</v>
      </c>
      <c r="E14" s="117">
        <v>0.92</v>
      </c>
      <c r="F14" s="117"/>
      <c r="G14" s="117"/>
    </row>
    <row r="15" spans="1:13" x14ac:dyDescent="0.3">
      <c r="A15" s="115" t="s">
        <v>17</v>
      </c>
      <c r="B15" s="112" t="s">
        <v>65</v>
      </c>
      <c r="C15" s="117">
        <v>0.93</v>
      </c>
      <c r="D15" s="117">
        <v>0.82</v>
      </c>
      <c r="E15" s="117">
        <v>0.87</v>
      </c>
      <c r="F15" s="117"/>
      <c r="G15" s="117">
        <v>0.91</v>
      </c>
    </row>
    <row r="16" spans="1:13" x14ac:dyDescent="0.3">
      <c r="A16" s="115" t="s">
        <v>17</v>
      </c>
      <c r="B16" s="112" t="s">
        <v>116</v>
      </c>
      <c r="C16" s="117">
        <v>0.94</v>
      </c>
      <c r="D16" s="117">
        <v>0.88</v>
      </c>
      <c r="E16" s="117">
        <v>0.9</v>
      </c>
      <c r="F16" s="117"/>
      <c r="G16" s="117"/>
    </row>
    <row r="17" spans="1:7" x14ac:dyDescent="0.3">
      <c r="A17" s="115" t="s">
        <v>17</v>
      </c>
      <c r="B17" s="112" t="s">
        <v>66</v>
      </c>
      <c r="C17" s="117">
        <v>0.93</v>
      </c>
      <c r="D17" s="117">
        <v>0.85</v>
      </c>
      <c r="E17" s="117">
        <v>0.87</v>
      </c>
      <c r="F17" s="117"/>
      <c r="G17" s="117">
        <v>0.9</v>
      </c>
    </row>
    <row r="18" spans="1:7" x14ac:dyDescent="0.3">
      <c r="A18" s="115" t="s">
        <v>17</v>
      </c>
      <c r="B18" s="112" t="s">
        <v>194</v>
      </c>
      <c r="C18" s="117">
        <v>0.91</v>
      </c>
      <c r="D18" s="117">
        <v>0.84</v>
      </c>
      <c r="E18" s="117">
        <v>0.88</v>
      </c>
      <c r="F18" s="117"/>
      <c r="G18" s="117"/>
    </row>
    <row r="19" spans="1:7" x14ac:dyDescent="0.3">
      <c r="A19" s="115" t="s">
        <v>17</v>
      </c>
      <c r="B19" s="112" t="s">
        <v>68</v>
      </c>
      <c r="C19" s="117">
        <v>0.93</v>
      </c>
      <c r="D19" s="117">
        <v>0.85</v>
      </c>
      <c r="E19" s="117">
        <v>0.87</v>
      </c>
      <c r="F19" s="117"/>
      <c r="G19" s="117"/>
    </row>
    <row r="20" spans="1:7" x14ac:dyDescent="0.3">
      <c r="A20" s="115" t="s">
        <v>17</v>
      </c>
      <c r="B20" s="112" t="s">
        <v>69</v>
      </c>
      <c r="C20" s="117">
        <v>0.92</v>
      </c>
      <c r="D20" s="117">
        <v>0.84</v>
      </c>
      <c r="E20" s="117">
        <v>0.87</v>
      </c>
      <c r="F20" s="117"/>
      <c r="G20" s="117"/>
    </row>
    <row r="21" spans="1:7" x14ac:dyDescent="0.3">
      <c r="A21" s="115" t="s">
        <v>17</v>
      </c>
      <c r="B21" s="112" t="s">
        <v>71</v>
      </c>
      <c r="C21" s="117">
        <v>0.94</v>
      </c>
      <c r="D21" s="117">
        <v>0.87</v>
      </c>
      <c r="E21" s="117">
        <v>0.9</v>
      </c>
      <c r="F21" s="117"/>
      <c r="G21" s="117"/>
    </row>
    <row r="22" spans="1:7" x14ac:dyDescent="0.3">
      <c r="A22" s="115" t="s">
        <v>17</v>
      </c>
      <c r="B22" s="112" t="s">
        <v>78</v>
      </c>
      <c r="C22" s="117">
        <v>0.94</v>
      </c>
      <c r="D22" s="117">
        <v>0.89</v>
      </c>
      <c r="E22" s="117">
        <v>0.91</v>
      </c>
      <c r="F22" s="117"/>
      <c r="G22" s="117"/>
    </row>
    <row r="23" spans="1:7" x14ac:dyDescent="0.3">
      <c r="A23" s="115" t="s">
        <v>17</v>
      </c>
      <c r="B23" s="112" t="s">
        <v>72</v>
      </c>
      <c r="C23" s="117">
        <v>0.93</v>
      </c>
      <c r="D23" s="117">
        <v>0.85</v>
      </c>
      <c r="E23" s="117">
        <v>0.89</v>
      </c>
      <c r="F23" s="117"/>
      <c r="G23" s="117"/>
    </row>
    <row r="24" spans="1:7" x14ac:dyDescent="0.3">
      <c r="A24" s="115" t="s">
        <v>17</v>
      </c>
      <c r="B24" s="112" t="s">
        <v>73</v>
      </c>
      <c r="C24" s="117">
        <v>0.92</v>
      </c>
      <c r="D24" s="117">
        <v>0.83</v>
      </c>
      <c r="E24" s="117">
        <v>0.85</v>
      </c>
      <c r="F24" s="117"/>
      <c r="G24" s="117"/>
    </row>
    <row r="25" spans="1:7" x14ac:dyDescent="0.3">
      <c r="A25" s="115" t="s">
        <v>17</v>
      </c>
      <c r="B25" s="112" t="s">
        <v>114</v>
      </c>
      <c r="C25" s="117">
        <v>0.93</v>
      </c>
      <c r="D25" s="117">
        <v>0.82</v>
      </c>
      <c r="E25" s="117">
        <v>0.85</v>
      </c>
      <c r="F25" s="117"/>
      <c r="G25" s="117">
        <v>0.89</v>
      </c>
    </row>
    <row r="26" spans="1:7" x14ac:dyDescent="0.3">
      <c r="A26" s="115" t="s">
        <v>17</v>
      </c>
      <c r="B26" s="112" t="s">
        <v>74</v>
      </c>
      <c r="C26" s="117">
        <v>0.93</v>
      </c>
      <c r="D26" s="117">
        <v>0.85</v>
      </c>
      <c r="E26" s="117">
        <v>0.89</v>
      </c>
      <c r="F26" s="117"/>
      <c r="G26" s="117">
        <v>0.89</v>
      </c>
    </row>
    <row r="27" spans="1:7" x14ac:dyDescent="0.3">
      <c r="A27" s="115" t="s">
        <v>17</v>
      </c>
      <c r="B27" s="112" t="s">
        <v>75</v>
      </c>
      <c r="C27" s="117">
        <v>0.94</v>
      </c>
      <c r="D27" s="117">
        <v>0.85</v>
      </c>
      <c r="E27" s="117">
        <v>0.89</v>
      </c>
      <c r="F27" s="117"/>
      <c r="G27" s="117">
        <v>0.89</v>
      </c>
    </row>
    <row r="28" spans="1:7" x14ac:dyDescent="0.3">
      <c r="A28" s="115" t="s">
        <v>17</v>
      </c>
      <c r="B28" s="112" t="s">
        <v>76</v>
      </c>
      <c r="C28" s="117">
        <v>0.94</v>
      </c>
      <c r="D28" s="117">
        <v>0.89</v>
      </c>
      <c r="E28" s="117">
        <v>0.9</v>
      </c>
      <c r="F28" s="117"/>
      <c r="G28" s="117"/>
    </row>
    <row r="29" spans="1:7" x14ac:dyDescent="0.3">
      <c r="A29" s="115" t="s">
        <v>17</v>
      </c>
      <c r="B29" s="112" t="s">
        <v>120</v>
      </c>
      <c r="C29" s="117">
        <v>0.94</v>
      </c>
      <c r="D29" s="117">
        <v>0.86</v>
      </c>
      <c r="E29" s="117">
        <v>0.89</v>
      </c>
      <c r="F29" s="117"/>
      <c r="G29" s="117"/>
    </row>
    <row r="30" spans="1:7" x14ac:dyDescent="0.3">
      <c r="A30" s="115" t="s">
        <v>17</v>
      </c>
      <c r="B30" s="112" t="s">
        <v>77</v>
      </c>
      <c r="C30" s="117">
        <v>0.93</v>
      </c>
      <c r="D30" s="117">
        <v>0.83</v>
      </c>
      <c r="E30" s="117">
        <v>0.86</v>
      </c>
      <c r="F30" s="117"/>
      <c r="G30" s="117">
        <v>0.88</v>
      </c>
    </row>
    <row r="31" spans="1:7" x14ac:dyDescent="0.3">
      <c r="A31" s="115" t="s">
        <v>17</v>
      </c>
      <c r="B31" s="112" t="s">
        <v>79</v>
      </c>
      <c r="C31" s="117">
        <v>0.94</v>
      </c>
      <c r="D31" s="117">
        <v>0.83</v>
      </c>
      <c r="E31" s="117">
        <v>0.87</v>
      </c>
      <c r="F31" s="117"/>
      <c r="G31" s="117"/>
    </row>
    <row r="32" spans="1:7" x14ac:dyDescent="0.3">
      <c r="A32" s="115" t="s">
        <v>17</v>
      </c>
      <c r="B32" s="112" t="s">
        <v>80</v>
      </c>
      <c r="C32" s="117">
        <v>0.93</v>
      </c>
      <c r="D32" s="117">
        <v>0.85</v>
      </c>
      <c r="E32" s="117">
        <v>0.88</v>
      </c>
      <c r="F32" s="117"/>
      <c r="G32" s="117"/>
    </row>
    <row r="33" spans="1:7" x14ac:dyDescent="0.3">
      <c r="A33" s="115" t="s">
        <v>17</v>
      </c>
      <c r="B33" s="112" t="s">
        <v>70</v>
      </c>
      <c r="C33" s="117">
        <v>0.93</v>
      </c>
      <c r="D33" s="117">
        <v>0.85</v>
      </c>
      <c r="E33" s="117">
        <v>0.87</v>
      </c>
      <c r="F33" s="117"/>
      <c r="G33" s="117"/>
    </row>
    <row r="34" spans="1:7" x14ac:dyDescent="0.3">
      <c r="A34" s="115" t="s">
        <v>17</v>
      </c>
      <c r="B34" s="112" t="s">
        <v>81</v>
      </c>
      <c r="C34" s="117">
        <v>0.94</v>
      </c>
      <c r="D34" s="117">
        <v>0.88</v>
      </c>
      <c r="E34" s="117">
        <v>0.91</v>
      </c>
      <c r="F34" s="117"/>
      <c r="G34" s="117"/>
    </row>
    <row r="35" spans="1:7" x14ac:dyDescent="0.3">
      <c r="A35" s="115" t="s">
        <v>17</v>
      </c>
      <c r="B35" s="112" t="s">
        <v>83</v>
      </c>
      <c r="C35" s="117">
        <v>0.92</v>
      </c>
      <c r="D35" s="117">
        <v>0.86</v>
      </c>
      <c r="E35" s="117">
        <v>0.88</v>
      </c>
      <c r="F35" s="117"/>
      <c r="G35" s="117">
        <v>0.92</v>
      </c>
    </row>
    <row r="36" spans="1:7" x14ac:dyDescent="0.3">
      <c r="A36" s="115" t="s">
        <v>17</v>
      </c>
      <c r="B36" s="112" t="s">
        <v>84</v>
      </c>
      <c r="C36" s="117">
        <v>0.93</v>
      </c>
      <c r="D36" s="117">
        <v>0.86</v>
      </c>
      <c r="E36" s="117">
        <v>0.9</v>
      </c>
      <c r="F36" s="117"/>
      <c r="G36" s="117"/>
    </row>
    <row r="37" spans="1:7" x14ac:dyDescent="0.3">
      <c r="A37" s="115" t="s">
        <v>17</v>
      </c>
      <c r="B37" s="112" t="s">
        <v>82</v>
      </c>
      <c r="C37" s="117">
        <v>0.94</v>
      </c>
      <c r="D37" s="117">
        <v>0.85</v>
      </c>
      <c r="E37" s="117">
        <v>0.9</v>
      </c>
      <c r="F37" s="117"/>
      <c r="G37" s="117"/>
    </row>
    <row r="38" spans="1:7" x14ac:dyDescent="0.3">
      <c r="A38" s="115" t="s">
        <v>17</v>
      </c>
      <c r="B38" s="112" t="s">
        <v>85</v>
      </c>
      <c r="C38" s="117">
        <v>0.95</v>
      </c>
      <c r="D38" s="117">
        <v>0.87</v>
      </c>
      <c r="E38" s="117">
        <v>0.9</v>
      </c>
      <c r="F38" s="117"/>
      <c r="G38" s="117"/>
    </row>
    <row r="39" spans="1:7" x14ac:dyDescent="0.3">
      <c r="A39" s="115" t="s">
        <v>17</v>
      </c>
      <c r="B39" s="112" t="s">
        <v>86</v>
      </c>
      <c r="C39" s="117">
        <v>0.94</v>
      </c>
      <c r="D39" s="117">
        <v>0.89</v>
      </c>
      <c r="E39" s="117">
        <v>0.9</v>
      </c>
      <c r="F39" s="117"/>
      <c r="G39" s="117">
        <v>0.91</v>
      </c>
    </row>
    <row r="40" spans="1:7" x14ac:dyDescent="0.3">
      <c r="A40" s="115" t="s">
        <v>17</v>
      </c>
      <c r="B40" s="112" t="s">
        <v>87</v>
      </c>
      <c r="C40" s="117">
        <v>0.93</v>
      </c>
      <c r="D40" s="117">
        <v>0.86</v>
      </c>
      <c r="E40" s="117">
        <v>0.9</v>
      </c>
      <c r="F40" s="117"/>
      <c r="G40" s="117"/>
    </row>
    <row r="41" spans="1:7" x14ac:dyDescent="0.3">
      <c r="A41" s="115" t="s">
        <v>17</v>
      </c>
      <c r="B41" s="112" t="s">
        <v>88</v>
      </c>
      <c r="C41" s="117">
        <v>0.92</v>
      </c>
      <c r="D41" s="117">
        <v>0.74</v>
      </c>
      <c r="E41" s="117">
        <v>0.83</v>
      </c>
      <c r="F41" s="117"/>
      <c r="G41" s="117"/>
    </row>
    <row r="42" spans="1:7" x14ac:dyDescent="0.3">
      <c r="A42" s="115" t="s">
        <v>17</v>
      </c>
      <c r="B42" s="112" t="s">
        <v>89</v>
      </c>
      <c r="C42" s="117">
        <v>0.93</v>
      </c>
      <c r="D42" s="117">
        <v>0.87</v>
      </c>
      <c r="E42" s="117">
        <v>0.89</v>
      </c>
      <c r="F42" s="117"/>
      <c r="G42" s="117"/>
    </row>
    <row r="43" spans="1:7" x14ac:dyDescent="0.3">
      <c r="A43" s="115" t="s">
        <v>17</v>
      </c>
      <c r="B43" s="112" t="s">
        <v>90</v>
      </c>
      <c r="C43" s="117">
        <v>0.91</v>
      </c>
      <c r="D43" s="117">
        <v>0.82</v>
      </c>
      <c r="E43" s="117">
        <v>0.86</v>
      </c>
      <c r="F43" s="117"/>
      <c r="G43" s="117"/>
    </row>
    <row r="44" spans="1:7" x14ac:dyDescent="0.3">
      <c r="A44" s="115" t="s">
        <v>17</v>
      </c>
      <c r="B44" s="112" t="s">
        <v>92</v>
      </c>
      <c r="C44" s="117">
        <v>0.94</v>
      </c>
      <c r="D44" s="117">
        <v>0.86</v>
      </c>
      <c r="E44" s="117">
        <v>0.89</v>
      </c>
      <c r="F44" s="117"/>
      <c r="G44" s="117">
        <v>0.89</v>
      </c>
    </row>
    <row r="45" spans="1:7" x14ac:dyDescent="0.3">
      <c r="A45" s="115" t="s">
        <v>17</v>
      </c>
      <c r="B45" s="112" t="s">
        <v>93</v>
      </c>
      <c r="C45" s="117">
        <v>0.95</v>
      </c>
      <c r="D45" s="117">
        <v>0.88</v>
      </c>
      <c r="E45" s="117">
        <v>0.91</v>
      </c>
      <c r="F45" s="117"/>
      <c r="G45" s="117"/>
    </row>
    <row r="46" spans="1:7" x14ac:dyDescent="0.3">
      <c r="A46" s="115" t="s">
        <v>17</v>
      </c>
      <c r="B46" s="112" t="s">
        <v>91</v>
      </c>
      <c r="C46" s="117">
        <v>0.93</v>
      </c>
      <c r="D46" s="117">
        <v>0.84</v>
      </c>
      <c r="E46" s="117">
        <v>0.87</v>
      </c>
      <c r="F46" s="117"/>
      <c r="G46" s="117">
        <v>0.88</v>
      </c>
    </row>
    <row r="47" spans="1:7" x14ac:dyDescent="0.3">
      <c r="A47" s="115" t="s">
        <v>17</v>
      </c>
      <c r="B47" s="112" t="s">
        <v>94</v>
      </c>
      <c r="C47" s="117">
        <v>0.92</v>
      </c>
      <c r="D47" s="117">
        <v>0.81</v>
      </c>
      <c r="E47" s="117">
        <v>0.87</v>
      </c>
      <c r="F47" s="117"/>
      <c r="G47" s="117"/>
    </row>
    <row r="48" spans="1:7" x14ac:dyDescent="0.3">
      <c r="A48" s="115" t="s">
        <v>17</v>
      </c>
      <c r="B48" s="112" t="s">
        <v>99</v>
      </c>
      <c r="C48" s="117">
        <v>0.91</v>
      </c>
      <c r="D48" s="117">
        <v>0.8</v>
      </c>
      <c r="E48" s="117">
        <v>0.85</v>
      </c>
      <c r="F48" s="117"/>
      <c r="G48" s="117"/>
    </row>
    <row r="49" spans="1:7" x14ac:dyDescent="0.3">
      <c r="A49" s="115" t="s">
        <v>17</v>
      </c>
      <c r="B49" s="112" t="s">
        <v>97</v>
      </c>
      <c r="C49" s="117">
        <v>0.93</v>
      </c>
      <c r="D49" s="117">
        <v>0.83</v>
      </c>
      <c r="E49" s="117">
        <v>0.88</v>
      </c>
      <c r="F49" s="117"/>
      <c r="G49" s="117"/>
    </row>
    <row r="50" spans="1:7" x14ac:dyDescent="0.3">
      <c r="A50" s="115" t="s">
        <v>17</v>
      </c>
      <c r="B50" s="112" t="s">
        <v>96</v>
      </c>
      <c r="C50" s="117">
        <v>0.95</v>
      </c>
      <c r="D50" s="117">
        <v>0.88</v>
      </c>
      <c r="E50" s="117">
        <v>0.91</v>
      </c>
      <c r="F50" s="117"/>
      <c r="G50" s="117"/>
    </row>
    <row r="51" spans="1:7" x14ac:dyDescent="0.3">
      <c r="A51" s="115" t="s">
        <v>17</v>
      </c>
      <c r="B51" s="112" t="s">
        <v>98</v>
      </c>
      <c r="C51" s="117">
        <v>0.93</v>
      </c>
      <c r="D51" s="117">
        <v>0.83</v>
      </c>
      <c r="E51" s="117">
        <v>0.87</v>
      </c>
      <c r="F51" s="117"/>
      <c r="G51" s="117"/>
    </row>
    <row r="52" spans="1:7" x14ac:dyDescent="0.3">
      <c r="A52" s="115" t="s">
        <v>17</v>
      </c>
      <c r="B52" s="112" t="s">
        <v>95</v>
      </c>
      <c r="C52" s="117">
        <v>0.94</v>
      </c>
      <c r="D52" s="117">
        <v>0.86</v>
      </c>
      <c r="E52" s="117">
        <v>0.89</v>
      </c>
      <c r="F52" s="117"/>
      <c r="G52" s="117"/>
    </row>
    <row r="53" spans="1:7" x14ac:dyDescent="0.3">
      <c r="A53" s="115" t="s">
        <v>17</v>
      </c>
      <c r="B53" s="112" t="s">
        <v>100</v>
      </c>
      <c r="C53" s="117">
        <v>0.94</v>
      </c>
      <c r="D53" s="117">
        <v>0.9</v>
      </c>
      <c r="E53" s="117">
        <v>0.91</v>
      </c>
      <c r="F53" s="117"/>
      <c r="G53" s="117">
        <v>0.91</v>
      </c>
    </row>
    <row r="54" spans="1:7" x14ac:dyDescent="0.3">
      <c r="A54" s="115" t="s">
        <v>17</v>
      </c>
      <c r="B54" s="112" t="s">
        <v>102</v>
      </c>
      <c r="C54" s="117">
        <v>0.94</v>
      </c>
      <c r="D54" s="117">
        <v>0.87</v>
      </c>
      <c r="E54" s="117">
        <v>0.89</v>
      </c>
      <c r="F54" s="117"/>
      <c r="G54" s="117"/>
    </row>
    <row r="55" spans="1:7" x14ac:dyDescent="0.3">
      <c r="A55" s="115" t="s">
        <v>17</v>
      </c>
      <c r="B55" s="112" t="s">
        <v>101</v>
      </c>
      <c r="C55" s="117">
        <v>0.94</v>
      </c>
      <c r="D55" s="117">
        <v>0.86</v>
      </c>
      <c r="E55" s="117">
        <v>0.9</v>
      </c>
      <c r="F55" s="117"/>
      <c r="G55" s="117"/>
    </row>
    <row r="56" spans="1:7" x14ac:dyDescent="0.3">
      <c r="A56" s="115" t="s">
        <v>17</v>
      </c>
      <c r="B56" s="112" t="s">
        <v>103</v>
      </c>
      <c r="C56" s="117">
        <v>0.93</v>
      </c>
      <c r="D56" s="117">
        <v>0.87</v>
      </c>
      <c r="E56" s="117">
        <v>0.9</v>
      </c>
      <c r="F56" s="117"/>
      <c r="G56" s="117"/>
    </row>
    <row r="57" spans="1:7" x14ac:dyDescent="0.3">
      <c r="A57" s="115" t="s">
        <v>17</v>
      </c>
      <c r="B57" s="112" t="s">
        <v>104</v>
      </c>
      <c r="C57" s="117">
        <v>0.93</v>
      </c>
      <c r="D57" s="117">
        <v>0.85</v>
      </c>
      <c r="E57" s="117">
        <v>0.88</v>
      </c>
      <c r="F57" s="117"/>
      <c r="G57" s="117">
        <v>0.9</v>
      </c>
    </row>
    <row r="58" spans="1:7" x14ac:dyDescent="0.3">
      <c r="A58" s="115" t="s">
        <v>17</v>
      </c>
      <c r="B58" s="112" t="s">
        <v>105</v>
      </c>
      <c r="C58" s="117">
        <v>0.94</v>
      </c>
      <c r="D58" s="117">
        <v>0.86</v>
      </c>
      <c r="E58" s="117">
        <v>0.88</v>
      </c>
      <c r="F58" s="117"/>
      <c r="G58" s="117"/>
    </row>
    <row r="59" spans="1:7" x14ac:dyDescent="0.3">
      <c r="A59" s="115" t="s">
        <v>17</v>
      </c>
      <c r="B59" s="112" t="s">
        <v>106</v>
      </c>
      <c r="C59" s="117">
        <v>0.93</v>
      </c>
      <c r="D59" s="117">
        <v>0.85</v>
      </c>
      <c r="E59" s="117">
        <v>0.89</v>
      </c>
      <c r="F59" s="117"/>
      <c r="G59" s="117">
        <v>0.88</v>
      </c>
    </row>
    <row r="60" spans="1:7" x14ac:dyDescent="0.3">
      <c r="A60" s="115" t="s">
        <v>17</v>
      </c>
      <c r="B60" s="112" t="s">
        <v>107</v>
      </c>
      <c r="C60" s="117">
        <v>0.94</v>
      </c>
      <c r="D60" s="117">
        <v>0.89</v>
      </c>
      <c r="E60" s="117">
        <v>0.9</v>
      </c>
      <c r="F60" s="117"/>
      <c r="G60" s="117">
        <v>0.9</v>
      </c>
    </row>
    <row r="61" spans="1:7" x14ac:dyDescent="0.3">
      <c r="A61" s="115" t="s">
        <v>17</v>
      </c>
      <c r="B61" s="112" t="s">
        <v>108</v>
      </c>
      <c r="C61" s="117">
        <v>0.95</v>
      </c>
      <c r="D61" s="117">
        <v>0.86</v>
      </c>
      <c r="E61" s="117">
        <v>0.88</v>
      </c>
      <c r="F61" s="117"/>
      <c r="G61" s="117"/>
    </row>
    <row r="62" spans="1:7" x14ac:dyDescent="0.3">
      <c r="A62" s="115" t="s">
        <v>17</v>
      </c>
      <c r="B62" s="112" t="s">
        <v>58</v>
      </c>
      <c r="C62" s="117">
        <v>0.91</v>
      </c>
      <c r="D62" s="117">
        <v>0.81</v>
      </c>
      <c r="E62" s="117">
        <v>0.84</v>
      </c>
      <c r="F62" s="117"/>
      <c r="G62" s="117"/>
    </row>
    <row r="63" spans="1:7" x14ac:dyDescent="0.3">
      <c r="A63" s="115" t="s">
        <v>17</v>
      </c>
      <c r="B63" s="112" t="s">
        <v>195</v>
      </c>
      <c r="C63" s="117">
        <v>0.94</v>
      </c>
      <c r="D63" s="117">
        <v>0.84</v>
      </c>
      <c r="E63" s="117">
        <v>0.88</v>
      </c>
      <c r="F63" s="117"/>
      <c r="G63" s="117"/>
    </row>
    <row r="64" spans="1:7" x14ac:dyDescent="0.3">
      <c r="A64" s="115" t="s">
        <v>17</v>
      </c>
      <c r="B64" s="112" t="s">
        <v>109</v>
      </c>
      <c r="C64" s="117">
        <v>0.93</v>
      </c>
      <c r="D64" s="117">
        <v>0.82</v>
      </c>
      <c r="E64" s="117">
        <v>0.87</v>
      </c>
      <c r="F64" s="117"/>
      <c r="G64" s="117">
        <v>0.87</v>
      </c>
    </row>
    <row r="65" spans="1:7" x14ac:dyDescent="0.3">
      <c r="A65" s="115" t="s">
        <v>17</v>
      </c>
      <c r="B65" s="112" t="s">
        <v>111</v>
      </c>
      <c r="C65" s="117">
        <v>0.94</v>
      </c>
      <c r="D65" s="117">
        <v>0.85</v>
      </c>
      <c r="E65" s="117">
        <v>0.9</v>
      </c>
      <c r="F65" s="117"/>
      <c r="G65" s="117"/>
    </row>
    <row r="66" spans="1:7" x14ac:dyDescent="0.3">
      <c r="A66" s="115" t="s">
        <v>17</v>
      </c>
      <c r="B66" s="112" t="s">
        <v>110</v>
      </c>
      <c r="C66" s="117">
        <v>0.94</v>
      </c>
      <c r="D66" s="117">
        <v>0.84</v>
      </c>
      <c r="E66" s="117">
        <v>0.87</v>
      </c>
      <c r="F66" s="117"/>
      <c r="G66" s="117">
        <v>0.88</v>
      </c>
    </row>
    <row r="67" spans="1:7" x14ac:dyDescent="0.3">
      <c r="A67" s="115" t="s">
        <v>17</v>
      </c>
      <c r="B67" s="112" t="s">
        <v>112</v>
      </c>
      <c r="C67" s="117">
        <v>0.94</v>
      </c>
      <c r="D67" s="117">
        <v>0.87</v>
      </c>
      <c r="E67" s="117">
        <v>0.88</v>
      </c>
      <c r="F67" s="117"/>
      <c r="G67" s="117">
        <v>0.89</v>
      </c>
    </row>
    <row r="68" spans="1:7" x14ac:dyDescent="0.3">
      <c r="A68" s="115" t="s">
        <v>17</v>
      </c>
      <c r="B68" s="112" t="s">
        <v>113</v>
      </c>
      <c r="C68" s="117">
        <v>0.93</v>
      </c>
      <c r="D68" s="117">
        <v>0.88</v>
      </c>
      <c r="E68" s="117">
        <v>0.9</v>
      </c>
      <c r="F68" s="117"/>
      <c r="G68" s="117"/>
    </row>
    <row r="69" spans="1:7" x14ac:dyDescent="0.3">
      <c r="A69" s="115" t="s">
        <v>17</v>
      </c>
      <c r="B69" s="112" t="s">
        <v>115</v>
      </c>
      <c r="C69" s="117">
        <v>0.94</v>
      </c>
      <c r="D69" s="117">
        <v>0.87</v>
      </c>
      <c r="E69" s="117">
        <v>0.9</v>
      </c>
      <c r="F69" s="117"/>
      <c r="G69" s="117"/>
    </row>
    <row r="70" spans="1:7" x14ac:dyDescent="0.3">
      <c r="A70" s="115" t="s">
        <v>17</v>
      </c>
      <c r="B70" s="112" t="s">
        <v>67</v>
      </c>
      <c r="C70" s="117">
        <v>0.94</v>
      </c>
      <c r="D70" s="117">
        <v>0.88</v>
      </c>
      <c r="E70" s="117">
        <v>0.9</v>
      </c>
      <c r="F70" s="117"/>
      <c r="G70" s="117"/>
    </row>
    <row r="71" spans="1:7" x14ac:dyDescent="0.3">
      <c r="A71" s="115" t="s">
        <v>17</v>
      </c>
      <c r="B71" s="112" t="s">
        <v>117</v>
      </c>
      <c r="C71" s="117">
        <v>0.93</v>
      </c>
      <c r="D71" s="117">
        <v>0.81</v>
      </c>
      <c r="E71" s="117">
        <v>0.87</v>
      </c>
      <c r="F71" s="117"/>
      <c r="G71" s="117"/>
    </row>
    <row r="72" spans="1:7" x14ac:dyDescent="0.3">
      <c r="A72" s="115" t="s">
        <v>17</v>
      </c>
      <c r="B72" s="112" t="s">
        <v>118</v>
      </c>
      <c r="C72" s="117">
        <v>0.93</v>
      </c>
      <c r="D72" s="117">
        <v>0.87</v>
      </c>
      <c r="E72" s="117">
        <v>0.89</v>
      </c>
      <c r="F72" s="117"/>
      <c r="G72" s="117"/>
    </row>
    <row r="73" spans="1:7" x14ac:dyDescent="0.3">
      <c r="A73" s="115" t="s">
        <v>17</v>
      </c>
      <c r="B73" s="112" t="s">
        <v>122</v>
      </c>
      <c r="C73" s="117">
        <v>0.94</v>
      </c>
      <c r="D73" s="117">
        <v>0.87</v>
      </c>
      <c r="E73" s="117">
        <v>0.9</v>
      </c>
      <c r="F73" s="117"/>
      <c r="G73" s="117"/>
    </row>
    <row r="74" spans="1:7" x14ac:dyDescent="0.3">
      <c r="A74" s="115" t="s">
        <v>17</v>
      </c>
      <c r="B74" s="112" t="s">
        <v>121</v>
      </c>
      <c r="C74" s="117">
        <v>0.94</v>
      </c>
      <c r="D74" s="117">
        <v>0.89</v>
      </c>
      <c r="E74" s="117">
        <v>0.9</v>
      </c>
      <c r="F74" s="117"/>
      <c r="G74" s="117">
        <v>0.91</v>
      </c>
    </row>
    <row r="75" spans="1:7" x14ac:dyDescent="0.3">
      <c r="A75" s="115" t="s">
        <v>16</v>
      </c>
      <c r="B75" s="112" t="s">
        <v>123</v>
      </c>
      <c r="C75" s="117">
        <v>0.9</v>
      </c>
      <c r="D75" s="117">
        <v>0.82</v>
      </c>
      <c r="E75" s="117">
        <v>0.82</v>
      </c>
      <c r="F75" s="117"/>
      <c r="G75" s="117"/>
    </row>
    <row r="76" spans="1:7" x14ac:dyDescent="0.3">
      <c r="A76" s="115" t="s">
        <v>16</v>
      </c>
      <c r="B76" s="112" t="s">
        <v>124</v>
      </c>
      <c r="C76" s="117">
        <v>0.91</v>
      </c>
      <c r="D76" s="117">
        <v>0.8</v>
      </c>
      <c r="E76" s="117">
        <v>0.82</v>
      </c>
      <c r="F76" s="117"/>
      <c r="G76" s="117"/>
    </row>
    <row r="77" spans="1:7" x14ac:dyDescent="0.3">
      <c r="A77" s="115" t="s">
        <v>16</v>
      </c>
      <c r="B77" s="112" t="s">
        <v>125</v>
      </c>
      <c r="C77" s="117">
        <v>0.91</v>
      </c>
      <c r="D77" s="117">
        <v>0.83</v>
      </c>
      <c r="E77" s="117">
        <v>0.82</v>
      </c>
      <c r="F77" s="117"/>
      <c r="G77" s="117"/>
    </row>
    <row r="78" spans="1:7" x14ac:dyDescent="0.3">
      <c r="A78" s="115" t="s">
        <v>16</v>
      </c>
      <c r="B78" s="112" t="s">
        <v>127</v>
      </c>
      <c r="C78" s="117">
        <v>0.92</v>
      </c>
      <c r="D78" s="117">
        <v>0.81</v>
      </c>
      <c r="E78" s="117">
        <v>0.85</v>
      </c>
      <c r="F78" s="117"/>
      <c r="G78" s="117"/>
    </row>
    <row r="79" spans="1:7" x14ac:dyDescent="0.3">
      <c r="A79" s="115" t="s">
        <v>16</v>
      </c>
      <c r="B79" s="112" t="s">
        <v>126</v>
      </c>
      <c r="C79" s="117">
        <v>0.91</v>
      </c>
      <c r="D79" s="117">
        <v>0.82</v>
      </c>
      <c r="E79" s="117">
        <v>0.83</v>
      </c>
      <c r="F79" s="117"/>
      <c r="G79" s="117"/>
    </row>
    <row r="80" spans="1:7" x14ac:dyDescent="0.3">
      <c r="A80" s="115" t="s">
        <v>16</v>
      </c>
      <c r="B80" s="112" t="s">
        <v>128</v>
      </c>
      <c r="C80" s="117">
        <v>0.93</v>
      </c>
      <c r="D80" s="117">
        <v>0.86</v>
      </c>
      <c r="E80" s="117">
        <v>0.86</v>
      </c>
      <c r="F80" s="117"/>
      <c r="G80" s="117"/>
    </row>
    <row r="81" spans="1:8" x14ac:dyDescent="0.3">
      <c r="A81" s="115" t="s">
        <v>16</v>
      </c>
      <c r="B81" s="112" t="s">
        <v>129</v>
      </c>
      <c r="C81" s="117">
        <v>0.91</v>
      </c>
      <c r="D81" s="117">
        <v>0.81</v>
      </c>
      <c r="E81" s="117">
        <v>0.82</v>
      </c>
      <c r="F81" s="117"/>
      <c r="G81" s="117"/>
    </row>
    <row r="82" spans="1:8" x14ac:dyDescent="0.3">
      <c r="A82" s="115" t="s">
        <v>16</v>
      </c>
      <c r="B82" s="112" t="s">
        <v>130</v>
      </c>
      <c r="C82" s="117">
        <v>0.93</v>
      </c>
      <c r="D82" s="117">
        <v>0.86</v>
      </c>
      <c r="E82" s="117">
        <v>0.87</v>
      </c>
      <c r="F82" s="117"/>
      <c r="G82" s="117"/>
    </row>
    <row r="83" spans="1:8" s="21" customFormat="1" x14ac:dyDescent="0.3">
      <c r="A83" s="110"/>
      <c r="B83" s="110"/>
      <c r="C83" s="23"/>
      <c r="D83" s="23"/>
      <c r="E83" s="23"/>
      <c r="F83" s="116"/>
      <c r="G83" s="116"/>
    </row>
    <row r="84" spans="1:8" x14ac:dyDescent="0.3">
      <c r="B84" s="126" t="s">
        <v>215</v>
      </c>
      <c r="C84" s="126"/>
      <c r="D84" s="126"/>
      <c r="E84" s="126"/>
      <c r="F84" s="126"/>
      <c r="G84" s="126"/>
      <c r="H84" s="126"/>
    </row>
  </sheetData>
  <mergeCells count="1">
    <mergeCell ref="B84:H8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I6" sqref="I6"/>
    </sheetView>
  </sheetViews>
  <sheetFormatPr defaultColWidth="9.140625" defaultRowHeight="16.5" x14ac:dyDescent="0.3"/>
  <cols>
    <col min="1" max="1" width="18.42578125" style="1" bestFit="1" customWidth="1"/>
    <col min="2" max="3" width="9.42578125" style="1" bestFit="1" customWidth="1"/>
    <col min="4" max="16384" width="9.140625" style="1"/>
  </cols>
  <sheetData>
    <row r="1" spans="1:13" x14ac:dyDescent="0.3">
      <c r="A1" s="4" t="s">
        <v>175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">
      <c r="A4" s="3" t="s">
        <v>18</v>
      </c>
      <c r="B4" s="12" t="s">
        <v>133</v>
      </c>
      <c r="C4" s="44" t="s">
        <v>134</v>
      </c>
    </row>
    <row r="5" spans="1:13" x14ac:dyDescent="0.3">
      <c r="A5" s="70" t="s">
        <v>23</v>
      </c>
      <c r="B5" s="106">
        <v>135.90299999999999</v>
      </c>
      <c r="C5" s="107">
        <v>514.1848</v>
      </c>
    </row>
    <row r="6" spans="1:13" x14ac:dyDescent="0.3">
      <c r="A6" s="70" t="s">
        <v>27</v>
      </c>
      <c r="B6" s="106">
        <v>131.5806</v>
      </c>
      <c r="C6" s="107">
        <v>437.95830000000001</v>
      </c>
    </row>
    <row r="7" spans="1:13" x14ac:dyDescent="0.3">
      <c r="A7" s="70" t="s">
        <v>24</v>
      </c>
      <c r="B7" s="106">
        <v>168.31890000000001</v>
      </c>
      <c r="C7" s="107">
        <v>494.536</v>
      </c>
    </row>
    <row r="8" spans="1:13" x14ac:dyDescent="0.3">
      <c r="A8" s="70" t="s">
        <v>132</v>
      </c>
      <c r="B8" s="106">
        <v>140.08070000000001</v>
      </c>
      <c r="C8" s="107">
        <v>490.72590000000002</v>
      </c>
    </row>
    <row r="9" spans="1:13" x14ac:dyDescent="0.3">
      <c r="A9" s="73" t="s">
        <v>53</v>
      </c>
      <c r="B9" s="108"/>
      <c r="C9" s="10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9" sqref="O9"/>
    </sheetView>
  </sheetViews>
  <sheetFormatPr defaultColWidth="9.140625" defaultRowHeight="16.5" x14ac:dyDescent="0.3"/>
  <cols>
    <col min="1" max="1" width="22.42578125" style="1" bestFit="1" customWidth="1"/>
    <col min="2" max="2" width="13.140625" style="1" customWidth="1"/>
    <col min="3" max="3" width="5.5703125" style="1" bestFit="1" customWidth="1"/>
    <col min="4" max="4" width="13.140625" style="1" customWidth="1"/>
    <col min="5" max="5" width="5.5703125" style="1" bestFit="1" customWidth="1"/>
    <col min="6" max="6" width="13.140625" style="1" customWidth="1"/>
    <col min="7" max="7" width="5.5703125" style="1" bestFit="1" customWidth="1"/>
    <col min="8" max="8" width="13.140625" style="1" customWidth="1"/>
    <col min="9" max="9" width="5.5703125" style="1" bestFit="1" customWidth="1"/>
    <col min="10" max="10" width="13.140625" style="1" customWidth="1"/>
    <col min="11" max="11" width="5.5703125" style="1" bestFit="1" customWidth="1"/>
    <col min="12" max="16384" width="9.140625" style="1"/>
  </cols>
  <sheetData>
    <row r="1" spans="1:13" x14ac:dyDescent="0.3">
      <c r="A1" s="4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220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0" customHeight="1" x14ac:dyDescent="0.3">
      <c r="A4" s="129" t="s">
        <v>54</v>
      </c>
      <c r="B4" s="131" t="s">
        <v>27</v>
      </c>
      <c r="C4" s="131"/>
      <c r="D4" s="127" t="s">
        <v>23</v>
      </c>
      <c r="E4" s="128"/>
      <c r="F4" s="127" t="s">
        <v>24</v>
      </c>
      <c r="G4" s="128"/>
      <c r="H4" s="131" t="s">
        <v>196</v>
      </c>
      <c r="I4" s="131"/>
      <c r="J4" s="127" t="s">
        <v>25</v>
      </c>
      <c r="K4" s="128"/>
    </row>
    <row r="5" spans="1:13" x14ac:dyDescent="0.3">
      <c r="A5" s="130"/>
      <c r="B5" s="81" t="s">
        <v>135</v>
      </c>
      <c r="C5" s="81" t="s">
        <v>136</v>
      </c>
      <c r="D5" s="79" t="s">
        <v>135</v>
      </c>
      <c r="E5" s="80" t="s">
        <v>136</v>
      </c>
      <c r="F5" s="79" t="s">
        <v>135</v>
      </c>
      <c r="G5" s="80" t="s">
        <v>136</v>
      </c>
      <c r="H5" s="81" t="s">
        <v>135</v>
      </c>
      <c r="I5" s="81" t="s">
        <v>136</v>
      </c>
      <c r="J5" s="79" t="s">
        <v>135</v>
      </c>
      <c r="K5" s="80" t="s">
        <v>136</v>
      </c>
    </row>
    <row r="6" spans="1:13" x14ac:dyDescent="0.3">
      <c r="A6" s="82" t="s">
        <v>137</v>
      </c>
      <c r="B6" s="85">
        <v>453.4</v>
      </c>
      <c r="C6" s="85">
        <v>0.28999999999999998</v>
      </c>
      <c r="D6" s="83">
        <v>458.67</v>
      </c>
      <c r="E6" s="84">
        <v>0.28999999999999998</v>
      </c>
      <c r="F6" s="83">
        <v>457.92</v>
      </c>
      <c r="G6" s="84">
        <v>0.28000000000000003</v>
      </c>
      <c r="H6" s="85">
        <v>481.42</v>
      </c>
      <c r="I6" s="85">
        <v>0.59</v>
      </c>
      <c r="J6" s="83"/>
      <c r="K6" s="84"/>
    </row>
    <row r="7" spans="1:13" x14ac:dyDescent="0.3">
      <c r="A7" s="37" t="s">
        <v>55</v>
      </c>
      <c r="B7" s="88">
        <v>405.43</v>
      </c>
      <c r="C7" s="88">
        <v>1.92</v>
      </c>
      <c r="D7" s="86">
        <v>437.22</v>
      </c>
      <c r="E7" s="87">
        <v>2.42</v>
      </c>
      <c r="F7" s="86">
        <v>416.73</v>
      </c>
      <c r="G7" s="87">
        <v>1.99</v>
      </c>
      <c r="H7" s="88"/>
      <c r="I7" s="88"/>
      <c r="J7" s="86"/>
      <c r="K7" s="87"/>
    </row>
    <row r="8" spans="1:13" x14ac:dyDescent="0.3">
      <c r="A8" s="37" t="s">
        <v>123</v>
      </c>
      <c r="B8" s="88">
        <v>401.5</v>
      </c>
      <c r="C8" s="88">
        <v>2.98</v>
      </c>
      <c r="D8" s="86">
        <v>379.45</v>
      </c>
      <c r="E8" s="87">
        <v>2.77</v>
      </c>
      <c r="F8" s="86">
        <v>404.07</v>
      </c>
      <c r="G8" s="87">
        <v>2.87</v>
      </c>
      <c r="H8" s="88"/>
      <c r="I8" s="88"/>
      <c r="J8" s="86"/>
      <c r="K8" s="87"/>
    </row>
    <row r="9" spans="1:13" x14ac:dyDescent="0.3">
      <c r="A9" s="37" t="s">
        <v>56</v>
      </c>
      <c r="B9" s="88">
        <v>502.63</v>
      </c>
      <c r="C9" s="88">
        <v>1.63</v>
      </c>
      <c r="D9" s="86">
        <v>491.36</v>
      </c>
      <c r="E9" s="87">
        <v>1.94</v>
      </c>
      <c r="F9" s="86">
        <v>502.96</v>
      </c>
      <c r="G9" s="87">
        <v>1.8</v>
      </c>
      <c r="H9" s="88">
        <v>510.88</v>
      </c>
      <c r="I9" s="88">
        <v>2.0699999999999998</v>
      </c>
      <c r="J9" s="86"/>
      <c r="K9" s="87"/>
    </row>
    <row r="10" spans="1:13" x14ac:dyDescent="0.3">
      <c r="A10" s="37" t="s">
        <v>57</v>
      </c>
      <c r="B10" s="88">
        <v>484.39</v>
      </c>
      <c r="C10" s="88">
        <v>2.7</v>
      </c>
      <c r="D10" s="86">
        <v>498.94</v>
      </c>
      <c r="E10" s="87">
        <v>2.97</v>
      </c>
      <c r="F10" s="86">
        <v>489.78</v>
      </c>
      <c r="G10" s="87">
        <v>2.78</v>
      </c>
      <c r="H10" s="88"/>
      <c r="I10" s="88"/>
      <c r="J10" s="86"/>
      <c r="K10" s="87"/>
    </row>
    <row r="11" spans="1:13" x14ac:dyDescent="0.3">
      <c r="A11" s="37" t="s">
        <v>58</v>
      </c>
      <c r="B11" s="88">
        <v>389.39</v>
      </c>
      <c r="C11" s="88">
        <v>2.5099999999999998</v>
      </c>
      <c r="D11" s="86">
        <v>419.64</v>
      </c>
      <c r="E11" s="87">
        <v>2.82</v>
      </c>
      <c r="F11" s="86">
        <v>397.65</v>
      </c>
      <c r="G11" s="87">
        <v>2.36</v>
      </c>
      <c r="H11" s="88"/>
      <c r="I11" s="88"/>
      <c r="J11" s="86"/>
      <c r="K11" s="87"/>
    </row>
    <row r="12" spans="1:13" x14ac:dyDescent="0.3">
      <c r="A12" s="37" t="s">
        <v>59</v>
      </c>
      <c r="B12" s="88">
        <v>473.79</v>
      </c>
      <c r="C12" s="88">
        <v>2.44</v>
      </c>
      <c r="D12" s="86">
        <v>471.87</v>
      </c>
      <c r="E12" s="87">
        <v>2.67</v>
      </c>
      <c r="F12" s="86">
        <v>471.26</v>
      </c>
      <c r="G12" s="87">
        <v>2.4500000000000002</v>
      </c>
      <c r="H12" s="88"/>
      <c r="I12" s="88"/>
      <c r="J12" s="86"/>
      <c r="K12" s="87"/>
    </row>
    <row r="13" spans="1:13" x14ac:dyDescent="0.3">
      <c r="A13" s="37" t="s">
        <v>60</v>
      </c>
      <c r="B13" s="88">
        <v>492.86</v>
      </c>
      <c r="C13" s="88">
        <v>2.3199999999999998</v>
      </c>
      <c r="D13" s="86">
        <v>508.07</v>
      </c>
      <c r="E13" s="87">
        <v>2.2599999999999998</v>
      </c>
      <c r="F13" s="86">
        <v>498.77</v>
      </c>
      <c r="G13" s="87">
        <v>2.23</v>
      </c>
      <c r="H13" s="88"/>
      <c r="I13" s="88"/>
      <c r="J13" s="86"/>
      <c r="K13" s="87"/>
    </row>
    <row r="14" spans="1:13" x14ac:dyDescent="0.3">
      <c r="A14" s="37" t="s">
        <v>61</v>
      </c>
      <c r="B14" s="88">
        <v>402.98</v>
      </c>
      <c r="C14" s="88">
        <v>2.93</v>
      </c>
      <c r="D14" s="86">
        <v>406.38</v>
      </c>
      <c r="E14" s="87">
        <v>3.06</v>
      </c>
      <c r="F14" s="86">
        <v>398.5</v>
      </c>
      <c r="G14" s="87">
        <v>2.74</v>
      </c>
      <c r="H14" s="88"/>
      <c r="I14" s="88"/>
      <c r="J14" s="86"/>
      <c r="K14" s="87"/>
    </row>
    <row r="15" spans="1:13" x14ac:dyDescent="0.3">
      <c r="A15" s="37" t="s">
        <v>62</v>
      </c>
      <c r="B15" s="88">
        <v>412.87</v>
      </c>
      <c r="C15" s="88">
        <v>2.11</v>
      </c>
      <c r="D15" s="86">
        <v>383.57</v>
      </c>
      <c r="E15" s="87">
        <v>2.0299999999999998</v>
      </c>
      <c r="F15" s="86">
        <v>403.62</v>
      </c>
      <c r="G15" s="87">
        <v>2.06</v>
      </c>
      <c r="H15" s="88">
        <v>420.41</v>
      </c>
      <c r="I15" s="88">
        <v>2.34</v>
      </c>
      <c r="J15" s="86"/>
      <c r="K15" s="87"/>
    </row>
    <row r="16" spans="1:13" x14ac:dyDescent="0.3">
      <c r="A16" s="37" t="s">
        <v>63</v>
      </c>
      <c r="B16" s="88">
        <v>408.07</v>
      </c>
      <c r="C16" s="88">
        <v>0.9</v>
      </c>
      <c r="D16" s="86">
        <v>430.11</v>
      </c>
      <c r="E16" s="87">
        <v>1.1599999999999999</v>
      </c>
      <c r="F16" s="86">
        <v>430.98</v>
      </c>
      <c r="G16" s="87">
        <v>1.21</v>
      </c>
      <c r="H16" s="88"/>
      <c r="I16" s="88"/>
      <c r="J16" s="86"/>
      <c r="K16" s="87"/>
    </row>
    <row r="17" spans="1:11" x14ac:dyDescent="0.3">
      <c r="A17" s="37" t="s">
        <v>194</v>
      </c>
      <c r="B17" s="88">
        <v>555.24</v>
      </c>
      <c r="C17" s="88">
        <v>2.75</v>
      </c>
      <c r="D17" s="86">
        <v>591.39</v>
      </c>
      <c r="E17" s="87">
        <v>2.52</v>
      </c>
      <c r="F17" s="86">
        <v>590.45000000000005</v>
      </c>
      <c r="G17" s="87">
        <v>2.67</v>
      </c>
      <c r="H17" s="88"/>
      <c r="I17" s="88"/>
      <c r="J17" s="86"/>
      <c r="K17" s="87"/>
    </row>
    <row r="18" spans="1:11" x14ac:dyDescent="0.3">
      <c r="A18" s="37" t="s">
        <v>64</v>
      </c>
      <c r="B18" s="88">
        <v>419.84</v>
      </c>
      <c r="C18" s="88">
        <v>3.91</v>
      </c>
      <c r="D18" s="86">
        <v>436.04</v>
      </c>
      <c r="E18" s="87">
        <v>3.82</v>
      </c>
      <c r="F18" s="86">
        <v>424.07</v>
      </c>
      <c r="G18" s="87">
        <v>3.63</v>
      </c>
      <c r="H18" s="88">
        <v>432.24</v>
      </c>
      <c r="I18" s="88">
        <v>4.1399999999999997</v>
      </c>
      <c r="J18" s="86"/>
      <c r="K18" s="87"/>
    </row>
    <row r="19" spans="1:11" x14ac:dyDescent="0.3">
      <c r="A19" s="37" t="s">
        <v>65</v>
      </c>
      <c r="B19" s="88">
        <v>520.09</v>
      </c>
      <c r="C19" s="88">
        <v>1.8</v>
      </c>
      <c r="D19" s="86">
        <v>512.02</v>
      </c>
      <c r="E19" s="87">
        <v>2.36</v>
      </c>
      <c r="F19" s="86">
        <v>518</v>
      </c>
      <c r="G19" s="87">
        <v>2.15</v>
      </c>
      <c r="H19" s="88">
        <v>532.29</v>
      </c>
      <c r="I19" s="88">
        <v>3.22</v>
      </c>
      <c r="J19" s="86"/>
      <c r="K19" s="87"/>
    </row>
    <row r="20" spans="1:11" x14ac:dyDescent="0.3">
      <c r="A20" s="37" t="s">
        <v>66</v>
      </c>
      <c r="B20" s="88">
        <v>452.27</v>
      </c>
      <c r="C20" s="88">
        <v>2.64</v>
      </c>
      <c r="D20" s="86">
        <v>417.41</v>
      </c>
      <c r="E20" s="87">
        <v>2.42</v>
      </c>
      <c r="F20" s="86">
        <v>443.58</v>
      </c>
      <c r="G20" s="87">
        <v>2.42</v>
      </c>
      <c r="H20" s="88">
        <v>450.88</v>
      </c>
      <c r="I20" s="88">
        <v>2.9</v>
      </c>
      <c r="J20" s="86"/>
      <c r="K20" s="87"/>
    </row>
    <row r="21" spans="1:11" x14ac:dyDescent="0.3">
      <c r="A21" s="37" t="s">
        <v>67</v>
      </c>
      <c r="B21" s="88">
        <v>502.6</v>
      </c>
      <c r="C21" s="88">
        <v>2.84</v>
      </c>
      <c r="D21" s="86">
        <v>531.14</v>
      </c>
      <c r="E21" s="87">
        <v>2.89</v>
      </c>
      <c r="F21" s="86">
        <v>515.75</v>
      </c>
      <c r="G21" s="87">
        <v>2.87</v>
      </c>
      <c r="H21" s="88"/>
      <c r="I21" s="88"/>
      <c r="J21" s="86"/>
      <c r="K21" s="87"/>
    </row>
    <row r="22" spans="1:11" x14ac:dyDescent="0.3">
      <c r="A22" s="37" t="s">
        <v>68</v>
      </c>
      <c r="B22" s="88">
        <v>412.3</v>
      </c>
      <c r="C22" s="88">
        <v>3.25</v>
      </c>
      <c r="D22" s="86">
        <v>390.93</v>
      </c>
      <c r="E22" s="87">
        <v>2.99</v>
      </c>
      <c r="F22" s="86">
        <v>413.32</v>
      </c>
      <c r="G22" s="87">
        <v>3.05</v>
      </c>
      <c r="H22" s="88"/>
      <c r="I22" s="88"/>
      <c r="J22" s="86"/>
      <c r="K22" s="87"/>
    </row>
    <row r="23" spans="1:11" x14ac:dyDescent="0.3">
      <c r="A23" s="37" t="s">
        <v>69</v>
      </c>
      <c r="B23" s="88">
        <v>426.5</v>
      </c>
      <c r="C23" s="88">
        <v>3.42</v>
      </c>
      <c r="D23" s="86">
        <v>402.33</v>
      </c>
      <c r="E23" s="87">
        <v>3.29</v>
      </c>
      <c r="F23" s="86">
        <v>415.62</v>
      </c>
      <c r="G23" s="87">
        <v>3.27</v>
      </c>
      <c r="H23" s="88"/>
      <c r="I23" s="88"/>
      <c r="J23" s="86"/>
      <c r="K23" s="87"/>
    </row>
    <row r="24" spans="1:11" x14ac:dyDescent="0.3">
      <c r="A24" s="37" t="s">
        <v>70</v>
      </c>
      <c r="B24" s="88">
        <v>478.99</v>
      </c>
      <c r="C24" s="88">
        <v>2.67</v>
      </c>
      <c r="D24" s="86">
        <v>464.2</v>
      </c>
      <c r="E24" s="87">
        <v>2.5499999999999998</v>
      </c>
      <c r="F24" s="86">
        <v>472.36</v>
      </c>
      <c r="G24" s="87">
        <v>2.79</v>
      </c>
      <c r="H24" s="88"/>
      <c r="I24" s="88"/>
      <c r="J24" s="86"/>
      <c r="K24" s="87"/>
    </row>
    <row r="25" spans="1:11" x14ac:dyDescent="0.3">
      <c r="A25" s="37" t="s">
        <v>131</v>
      </c>
      <c r="B25" s="88">
        <v>424.36</v>
      </c>
      <c r="C25" s="88">
        <v>1.37</v>
      </c>
      <c r="D25" s="86">
        <v>450.68</v>
      </c>
      <c r="E25" s="87">
        <v>1.41</v>
      </c>
      <c r="F25" s="86">
        <v>439.01</v>
      </c>
      <c r="G25" s="87">
        <v>1.39</v>
      </c>
      <c r="H25" s="88"/>
      <c r="I25" s="88"/>
      <c r="J25" s="86"/>
      <c r="K25" s="87"/>
    </row>
    <row r="26" spans="1:11" x14ac:dyDescent="0.3">
      <c r="A26" s="37" t="s">
        <v>71</v>
      </c>
      <c r="B26" s="88">
        <v>490.22</v>
      </c>
      <c r="C26" s="88">
        <v>2.5499999999999998</v>
      </c>
      <c r="D26" s="86">
        <v>499.47</v>
      </c>
      <c r="E26" s="87">
        <v>2.46</v>
      </c>
      <c r="F26" s="86">
        <v>496.79</v>
      </c>
      <c r="G26" s="87">
        <v>2.5499999999999998</v>
      </c>
      <c r="H26" s="88"/>
      <c r="I26" s="88"/>
      <c r="J26" s="86"/>
      <c r="K26" s="87"/>
    </row>
    <row r="27" spans="1:11" x14ac:dyDescent="0.3">
      <c r="A27" s="37" t="s">
        <v>72</v>
      </c>
      <c r="B27" s="88">
        <v>501.13</v>
      </c>
      <c r="C27" s="88">
        <v>1.8</v>
      </c>
      <c r="D27" s="86">
        <v>509.4</v>
      </c>
      <c r="E27" s="87">
        <v>1.74</v>
      </c>
      <c r="F27" s="86">
        <v>492.64</v>
      </c>
      <c r="G27" s="87">
        <v>1.94</v>
      </c>
      <c r="H27" s="88"/>
      <c r="I27" s="88"/>
      <c r="J27" s="86"/>
      <c r="K27" s="87"/>
    </row>
    <row r="28" spans="1:11" x14ac:dyDescent="0.3">
      <c r="A28" s="37" t="s">
        <v>73</v>
      </c>
      <c r="B28" s="88">
        <v>341.63</v>
      </c>
      <c r="C28" s="88">
        <v>2.86</v>
      </c>
      <c r="D28" s="86">
        <v>325.10000000000002</v>
      </c>
      <c r="E28" s="87">
        <v>2.62</v>
      </c>
      <c r="F28" s="86">
        <v>335.63</v>
      </c>
      <c r="G28" s="87">
        <v>2.5</v>
      </c>
      <c r="H28" s="88"/>
      <c r="I28" s="88"/>
      <c r="J28" s="86"/>
      <c r="K28" s="87"/>
    </row>
    <row r="29" spans="1:11" x14ac:dyDescent="0.3">
      <c r="A29" s="37" t="s">
        <v>74</v>
      </c>
      <c r="B29" s="88">
        <v>523.02</v>
      </c>
      <c r="C29" s="88">
        <v>1.84</v>
      </c>
      <c r="D29" s="86">
        <v>523.41</v>
      </c>
      <c r="E29" s="87">
        <v>1.74</v>
      </c>
      <c r="F29" s="86">
        <v>530.11</v>
      </c>
      <c r="G29" s="87">
        <v>1.88</v>
      </c>
      <c r="H29" s="88">
        <v>547.49</v>
      </c>
      <c r="I29" s="88">
        <v>2.0499999999999998</v>
      </c>
      <c r="J29" s="86"/>
      <c r="K29" s="87"/>
    </row>
    <row r="30" spans="1:11" x14ac:dyDescent="0.3">
      <c r="A30" s="37" t="s">
        <v>75</v>
      </c>
      <c r="B30" s="88">
        <v>520.08000000000004</v>
      </c>
      <c r="C30" s="88">
        <v>2.31</v>
      </c>
      <c r="D30" s="86">
        <v>507.3</v>
      </c>
      <c r="E30" s="87">
        <v>1.97</v>
      </c>
      <c r="F30" s="86">
        <v>521.88</v>
      </c>
      <c r="G30" s="87">
        <v>2.5099999999999998</v>
      </c>
      <c r="H30" s="88">
        <v>536.86</v>
      </c>
      <c r="I30" s="88">
        <v>2.42</v>
      </c>
      <c r="J30" s="86"/>
      <c r="K30" s="87"/>
    </row>
    <row r="31" spans="1:11" x14ac:dyDescent="0.3">
      <c r="A31" s="37" t="s">
        <v>76</v>
      </c>
      <c r="B31" s="88">
        <v>492.61</v>
      </c>
      <c r="C31" s="88">
        <v>2.3199999999999998</v>
      </c>
      <c r="D31" s="86">
        <v>495.41</v>
      </c>
      <c r="E31" s="87">
        <v>2.3199999999999998</v>
      </c>
      <c r="F31" s="86">
        <v>492.98</v>
      </c>
      <c r="G31" s="87">
        <v>2.2200000000000002</v>
      </c>
      <c r="H31" s="88"/>
      <c r="I31" s="88"/>
      <c r="J31" s="86"/>
      <c r="K31" s="87"/>
    </row>
    <row r="32" spans="1:11" x14ac:dyDescent="0.3">
      <c r="A32" s="37" t="s">
        <v>77</v>
      </c>
      <c r="B32" s="88">
        <v>379.75</v>
      </c>
      <c r="C32" s="88">
        <v>2.16</v>
      </c>
      <c r="D32" s="86">
        <v>397.59</v>
      </c>
      <c r="E32" s="87">
        <v>2.6</v>
      </c>
      <c r="F32" s="86">
        <v>382.66</v>
      </c>
      <c r="G32" s="87">
        <v>2.31</v>
      </c>
      <c r="H32" s="88">
        <v>402.94</v>
      </c>
      <c r="I32" s="88">
        <v>2.56</v>
      </c>
      <c r="J32" s="86"/>
      <c r="K32" s="87"/>
    </row>
    <row r="33" spans="1:11" x14ac:dyDescent="0.3">
      <c r="A33" s="37" t="s">
        <v>78</v>
      </c>
      <c r="B33" s="88">
        <v>498.28</v>
      </c>
      <c r="C33" s="88">
        <v>3.03</v>
      </c>
      <c r="D33" s="86">
        <v>500.04</v>
      </c>
      <c r="E33" s="87">
        <v>2.65</v>
      </c>
      <c r="F33" s="86">
        <v>502.99</v>
      </c>
      <c r="G33" s="87">
        <v>2.91</v>
      </c>
      <c r="H33" s="88"/>
      <c r="I33" s="88"/>
      <c r="J33" s="86"/>
      <c r="K33" s="87"/>
    </row>
    <row r="34" spans="1:11" x14ac:dyDescent="0.3">
      <c r="A34" s="37" t="s">
        <v>79</v>
      </c>
      <c r="B34" s="88">
        <v>457.41</v>
      </c>
      <c r="C34" s="88">
        <v>3.62</v>
      </c>
      <c r="D34" s="86">
        <v>451.37</v>
      </c>
      <c r="E34" s="87">
        <v>3.09</v>
      </c>
      <c r="F34" s="86">
        <v>451.63</v>
      </c>
      <c r="G34" s="87">
        <v>3.14</v>
      </c>
      <c r="H34" s="88"/>
      <c r="I34" s="88"/>
      <c r="J34" s="86"/>
      <c r="K34" s="87"/>
    </row>
    <row r="35" spans="1:11" x14ac:dyDescent="0.3">
      <c r="A35" s="37" t="s">
        <v>80</v>
      </c>
      <c r="B35" s="88">
        <v>524.28</v>
      </c>
      <c r="C35" s="88">
        <v>2.73</v>
      </c>
      <c r="D35" s="86">
        <v>551.15</v>
      </c>
      <c r="E35" s="87">
        <v>3</v>
      </c>
      <c r="F35" s="86">
        <v>516.69000000000005</v>
      </c>
      <c r="G35" s="87">
        <v>2.54</v>
      </c>
      <c r="H35" s="88"/>
      <c r="I35" s="88"/>
      <c r="J35" s="86"/>
      <c r="K35" s="87"/>
    </row>
    <row r="36" spans="1:11" x14ac:dyDescent="0.3">
      <c r="A36" s="37" t="s">
        <v>81</v>
      </c>
      <c r="B36" s="88">
        <v>475.99</v>
      </c>
      <c r="C36" s="88">
        <v>2.25</v>
      </c>
      <c r="D36" s="86">
        <v>481.08</v>
      </c>
      <c r="E36" s="87">
        <v>2.3199999999999998</v>
      </c>
      <c r="F36" s="86">
        <v>480.91</v>
      </c>
      <c r="G36" s="87">
        <v>2.33</v>
      </c>
      <c r="H36" s="88"/>
      <c r="I36" s="88"/>
      <c r="J36" s="86"/>
      <c r="K36" s="87"/>
    </row>
    <row r="37" spans="1:11" x14ac:dyDescent="0.3">
      <c r="A37" s="37" t="s">
        <v>82</v>
      </c>
      <c r="B37" s="88">
        <v>473.97</v>
      </c>
      <c r="C37" s="88">
        <v>1.74</v>
      </c>
      <c r="D37" s="86">
        <v>495.19</v>
      </c>
      <c r="E37" s="87">
        <v>1.95</v>
      </c>
      <c r="F37" s="86">
        <v>475.02</v>
      </c>
      <c r="G37" s="87">
        <v>1.8</v>
      </c>
      <c r="H37" s="88"/>
      <c r="I37" s="88"/>
      <c r="J37" s="86"/>
      <c r="K37" s="87"/>
    </row>
    <row r="38" spans="1:11" x14ac:dyDescent="0.3">
      <c r="A38" s="37" t="s">
        <v>83</v>
      </c>
      <c r="B38" s="88">
        <v>370.97</v>
      </c>
      <c r="C38" s="88">
        <v>2.56</v>
      </c>
      <c r="D38" s="86">
        <v>378.67</v>
      </c>
      <c r="E38" s="87">
        <v>3.12</v>
      </c>
      <c r="F38" s="86">
        <v>396.07</v>
      </c>
      <c r="G38" s="87">
        <v>2.39</v>
      </c>
      <c r="H38" s="88">
        <v>388.38</v>
      </c>
      <c r="I38" s="88">
        <v>3.21</v>
      </c>
      <c r="J38" s="86"/>
      <c r="K38" s="87"/>
    </row>
    <row r="39" spans="1:11" x14ac:dyDescent="0.3">
      <c r="A39" s="37" t="s">
        <v>84</v>
      </c>
      <c r="B39" s="88">
        <v>518.08000000000004</v>
      </c>
      <c r="C39" s="88">
        <v>2.2400000000000002</v>
      </c>
      <c r="D39" s="86">
        <v>499.63</v>
      </c>
      <c r="E39" s="87">
        <v>2.2000000000000002</v>
      </c>
      <c r="F39" s="86">
        <v>496.11</v>
      </c>
      <c r="G39" s="87">
        <v>2.21</v>
      </c>
      <c r="H39" s="88"/>
      <c r="I39" s="88"/>
      <c r="J39" s="86"/>
      <c r="K39" s="87"/>
    </row>
    <row r="40" spans="1:11" x14ac:dyDescent="0.3">
      <c r="A40" s="37" t="s">
        <v>85</v>
      </c>
      <c r="B40" s="88">
        <v>470.42</v>
      </c>
      <c r="C40" s="88">
        <v>3.67</v>
      </c>
      <c r="D40" s="86">
        <v>463.03</v>
      </c>
      <c r="E40" s="87">
        <v>3.5</v>
      </c>
      <c r="F40" s="86">
        <v>462.2</v>
      </c>
      <c r="G40" s="87">
        <v>3.62</v>
      </c>
      <c r="H40" s="88"/>
      <c r="I40" s="88"/>
      <c r="J40" s="86"/>
      <c r="K40" s="87"/>
    </row>
    <row r="41" spans="1:11" x14ac:dyDescent="0.3">
      <c r="A41" s="37" t="s">
        <v>86</v>
      </c>
      <c r="B41" s="88">
        <v>476.28</v>
      </c>
      <c r="C41" s="88">
        <v>2.44</v>
      </c>
      <c r="D41" s="86">
        <v>486.59</v>
      </c>
      <c r="E41" s="87">
        <v>2.78</v>
      </c>
      <c r="F41" s="86">
        <v>468.01</v>
      </c>
      <c r="G41" s="87">
        <v>2.4300000000000002</v>
      </c>
      <c r="H41" s="88">
        <v>476.49</v>
      </c>
      <c r="I41" s="88">
        <v>2.4900000000000002</v>
      </c>
      <c r="J41" s="86"/>
      <c r="K41" s="87"/>
    </row>
    <row r="42" spans="1:11" x14ac:dyDescent="0.3">
      <c r="A42" s="37" t="s">
        <v>87</v>
      </c>
      <c r="B42" s="88">
        <v>503.86</v>
      </c>
      <c r="C42" s="88">
        <v>2.67</v>
      </c>
      <c r="D42" s="86">
        <v>526.97</v>
      </c>
      <c r="E42" s="87">
        <v>2.4700000000000002</v>
      </c>
      <c r="F42" s="86">
        <v>529.14</v>
      </c>
      <c r="G42" s="87">
        <v>2.59</v>
      </c>
      <c r="H42" s="88"/>
      <c r="I42" s="88"/>
      <c r="J42" s="86"/>
      <c r="K42" s="87"/>
    </row>
    <row r="43" spans="1:11" x14ac:dyDescent="0.3">
      <c r="A43" s="37" t="s">
        <v>124</v>
      </c>
      <c r="B43" s="88">
        <v>419.06</v>
      </c>
      <c r="C43" s="88">
        <v>2.94</v>
      </c>
      <c r="D43" s="86">
        <v>399.76</v>
      </c>
      <c r="E43" s="87">
        <v>3.31</v>
      </c>
      <c r="F43" s="86">
        <v>429.25</v>
      </c>
      <c r="G43" s="87">
        <v>2.93</v>
      </c>
      <c r="H43" s="88"/>
      <c r="I43" s="88"/>
      <c r="J43" s="86"/>
      <c r="K43" s="87"/>
    </row>
    <row r="44" spans="1:11" x14ac:dyDescent="0.3">
      <c r="A44" s="37" t="s">
        <v>88</v>
      </c>
      <c r="B44" s="88">
        <v>386.91</v>
      </c>
      <c r="C44" s="88">
        <v>1.46</v>
      </c>
      <c r="D44" s="86">
        <v>423.15</v>
      </c>
      <c r="E44" s="87">
        <v>1.91</v>
      </c>
      <c r="F44" s="86">
        <v>397.1</v>
      </c>
      <c r="G44" s="87">
        <v>1.66</v>
      </c>
      <c r="H44" s="88"/>
      <c r="I44" s="88"/>
      <c r="J44" s="86"/>
      <c r="K44" s="87"/>
    </row>
    <row r="45" spans="1:11" x14ac:dyDescent="0.3">
      <c r="A45" s="37" t="s">
        <v>89</v>
      </c>
      <c r="B45" s="88">
        <v>514.04999999999995</v>
      </c>
      <c r="C45" s="88">
        <v>2.94</v>
      </c>
      <c r="D45" s="86">
        <v>525.92999999999995</v>
      </c>
      <c r="E45" s="87">
        <v>3.12</v>
      </c>
      <c r="F45" s="86">
        <v>519.01</v>
      </c>
      <c r="G45" s="87">
        <v>2.8</v>
      </c>
      <c r="H45" s="88"/>
      <c r="I45" s="88"/>
      <c r="J45" s="86"/>
      <c r="K45" s="87"/>
    </row>
    <row r="46" spans="1:11" x14ac:dyDescent="0.3">
      <c r="A46" s="37" t="s">
        <v>90</v>
      </c>
      <c r="B46" s="88">
        <v>353.07</v>
      </c>
      <c r="C46" s="88">
        <v>1.1399999999999999</v>
      </c>
      <c r="D46" s="86">
        <v>365.88</v>
      </c>
      <c r="E46" s="87">
        <v>1.49</v>
      </c>
      <c r="F46" s="86">
        <v>364.88</v>
      </c>
      <c r="G46" s="87">
        <v>1.17</v>
      </c>
      <c r="H46" s="88"/>
      <c r="I46" s="88"/>
      <c r="J46" s="86"/>
      <c r="K46" s="87"/>
    </row>
    <row r="47" spans="1:11" x14ac:dyDescent="0.3">
      <c r="A47" s="37" t="s">
        <v>91</v>
      </c>
      <c r="B47" s="88">
        <v>478.7</v>
      </c>
      <c r="C47" s="88">
        <v>1.62</v>
      </c>
      <c r="D47" s="86">
        <v>496.13</v>
      </c>
      <c r="E47" s="87">
        <v>1.96</v>
      </c>
      <c r="F47" s="86">
        <v>487.25</v>
      </c>
      <c r="G47" s="87">
        <v>1.76</v>
      </c>
      <c r="H47" s="88">
        <v>501.31</v>
      </c>
      <c r="I47" s="88">
        <v>1.77</v>
      </c>
      <c r="J47" s="86"/>
      <c r="K47" s="87"/>
    </row>
    <row r="48" spans="1:11" x14ac:dyDescent="0.3">
      <c r="A48" s="37" t="s">
        <v>125</v>
      </c>
      <c r="B48" s="88">
        <v>353.36</v>
      </c>
      <c r="C48" s="88">
        <v>4.32</v>
      </c>
      <c r="D48" s="86">
        <v>393.45</v>
      </c>
      <c r="E48" s="87">
        <v>4.05</v>
      </c>
      <c r="F48" s="86">
        <v>383.72</v>
      </c>
      <c r="G48" s="87">
        <v>3.54</v>
      </c>
      <c r="H48" s="88"/>
      <c r="I48" s="88"/>
      <c r="J48" s="86"/>
      <c r="K48" s="87"/>
    </row>
    <row r="49" spans="1:11" x14ac:dyDescent="0.3">
      <c r="A49" s="37" t="s">
        <v>92</v>
      </c>
      <c r="B49" s="88">
        <v>475.87</v>
      </c>
      <c r="C49" s="88">
        <v>1.52</v>
      </c>
      <c r="D49" s="86">
        <v>481.19</v>
      </c>
      <c r="E49" s="87">
        <v>1.95</v>
      </c>
      <c r="F49" s="86">
        <v>482.07</v>
      </c>
      <c r="G49" s="87">
        <v>1.63</v>
      </c>
      <c r="H49" s="88">
        <v>498.29</v>
      </c>
      <c r="I49" s="88">
        <v>1.81</v>
      </c>
      <c r="J49" s="86"/>
      <c r="K49" s="87"/>
    </row>
    <row r="50" spans="1:11" x14ac:dyDescent="0.3">
      <c r="A50" s="37" t="s">
        <v>93</v>
      </c>
      <c r="B50" s="88">
        <v>469.99</v>
      </c>
      <c r="C50" s="88">
        <v>1.1299999999999999</v>
      </c>
      <c r="D50" s="86">
        <v>483.42</v>
      </c>
      <c r="E50" s="87">
        <v>1.1000000000000001</v>
      </c>
      <c r="F50" s="86">
        <v>476.77</v>
      </c>
      <c r="G50" s="87">
        <v>1.22</v>
      </c>
      <c r="H50" s="88"/>
      <c r="I50" s="88"/>
      <c r="J50" s="86"/>
      <c r="K50" s="87"/>
    </row>
    <row r="51" spans="1:11" x14ac:dyDescent="0.3">
      <c r="A51" s="37" t="s">
        <v>94</v>
      </c>
      <c r="B51" s="88">
        <v>525.12</v>
      </c>
      <c r="C51" s="88">
        <v>1.23</v>
      </c>
      <c r="D51" s="86">
        <v>557.66999999999996</v>
      </c>
      <c r="E51" s="87">
        <v>1.53</v>
      </c>
      <c r="F51" s="86">
        <v>543.59</v>
      </c>
      <c r="G51" s="87">
        <v>1.46</v>
      </c>
      <c r="H51" s="88"/>
      <c r="I51" s="88"/>
      <c r="J51" s="86"/>
      <c r="K51" s="87"/>
    </row>
    <row r="52" spans="1:11" x14ac:dyDescent="0.3">
      <c r="A52" s="37" t="s">
        <v>95</v>
      </c>
      <c r="B52" s="88">
        <v>414.98</v>
      </c>
      <c r="C52" s="88">
        <v>2.87</v>
      </c>
      <c r="D52" s="86">
        <v>440.21</v>
      </c>
      <c r="E52" s="87">
        <v>2.88</v>
      </c>
      <c r="F52" s="86">
        <v>437.62</v>
      </c>
      <c r="G52" s="87">
        <v>2.71</v>
      </c>
      <c r="H52" s="88"/>
      <c r="I52" s="88"/>
      <c r="J52" s="86"/>
      <c r="K52" s="87"/>
    </row>
    <row r="53" spans="1:11" x14ac:dyDescent="0.3">
      <c r="A53" s="37" t="s">
        <v>96</v>
      </c>
      <c r="B53" s="88">
        <v>448.23</v>
      </c>
      <c r="C53" s="88">
        <v>1.73</v>
      </c>
      <c r="D53" s="86">
        <v>471.72</v>
      </c>
      <c r="E53" s="87">
        <v>1.9</v>
      </c>
      <c r="F53" s="86">
        <v>456.59</v>
      </c>
      <c r="G53" s="87">
        <v>1.87</v>
      </c>
      <c r="H53" s="88"/>
      <c r="I53" s="88"/>
      <c r="J53" s="86"/>
      <c r="K53" s="87"/>
    </row>
    <row r="54" spans="1:11" x14ac:dyDescent="0.3">
      <c r="A54" s="37" t="s">
        <v>97</v>
      </c>
      <c r="B54" s="88">
        <v>420.47</v>
      </c>
      <c r="C54" s="88">
        <v>2.75</v>
      </c>
      <c r="D54" s="86">
        <v>408.8</v>
      </c>
      <c r="E54" s="87">
        <v>2.4900000000000002</v>
      </c>
      <c r="F54" s="86">
        <v>419.2</v>
      </c>
      <c r="G54" s="87">
        <v>2.58</v>
      </c>
      <c r="H54" s="88"/>
      <c r="I54" s="88"/>
      <c r="J54" s="86"/>
      <c r="K54" s="87"/>
    </row>
    <row r="55" spans="1:11" x14ac:dyDescent="0.3">
      <c r="A55" s="37" t="s">
        <v>138</v>
      </c>
      <c r="B55" s="88">
        <v>423.99</v>
      </c>
      <c r="C55" s="88">
        <v>2.44</v>
      </c>
      <c r="D55" s="86">
        <v>420.6</v>
      </c>
      <c r="E55" s="87">
        <v>2.4300000000000002</v>
      </c>
      <c r="F55" s="86">
        <v>428.49</v>
      </c>
      <c r="G55" s="87">
        <v>2.2599999999999998</v>
      </c>
      <c r="H55" s="88"/>
      <c r="I55" s="88"/>
      <c r="J55" s="86"/>
      <c r="K55" s="87"/>
    </row>
    <row r="56" spans="1:11" x14ac:dyDescent="0.3">
      <c r="A56" s="37" t="s">
        <v>98</v>
      </c>
      <c r="B56" s="88">
        <v>421.06</v>
      </c>
      <c r="C56" s="88">
        <v>1.05</v>
      </c>
      <c r="D56" s="86">
        <v>429.61</v>
      </c>
      <c r="E56" s="87">
        <v>1.24</v>
      </c>
      <c r="F56" s="86">
        <v>415.17</v>
      </c>
      <c r="G56" s="87">
        <v>1.31</v>
      </c>
      <c r="H56" s="88"/>
      <c r="I56" s="88"/>
      <c r="J56" s="86"/>
      <c r="K56" s="87"/>
    </row>
    <row r="57" spans="1:11" x14ac:dyDescent="0.3">
      <c r="A57" s="37" t="s">
        <v>99</v>
      </c>
      <c r="B57" s="88">
        <v>359.39</v>
      </c>
      <c r="C57" s="88">
        <v>3.13</v>
      </c>
      <c r="D57" s="86">
        <v>367.73</v>
      </c>
      <c r="E57" s="87">
        <v>3.33</v>
      </c>
      <c r="F57" s="86">
        <v>376.6</v>
      </c>
      <c r="G57" s="87">
        <v>3</v>
      </c>
      <c r="H57" s="88"/>
      <c r="I57" s="88"/>
      <c r="J57" s="86"/>
      <c r="K57" s="87"/>
    </row>
    <row r="58" spans="1:11" x14ac:dyDescent="0.3">
      <c r="A58" s="37" t="s">
        <v>100</v>
      </c>
      <c r="B58" s="88">
        <v>484.78</v>
      </c>
      <c r="C58" s="88">
        <v>2.65</v>
      </c>
      <c r="D58" s="86">
        <v>519.23</v>
      </c>
      <c r="E58" s="87">
        <v>2.63</v>
      </c>
      <c r="F58" s="86">
        <v>503.38</v>
      </c>
      <c r="G58" s="87">
        <v>2.84</v>
      </c>
      <c r="H58" s="88">
        <v>557.9</v>
      </c>
      <c r="I58" s="88">
        <v>2.64</v>
      </c>
      <c r="J58" s="86"/>
      <c r="K58" s="87"/>
    </row>
    <row r="59" spans="1:11" x14ac:dyDescent="0.3">
      <c r="A59" s="37" t="s">
        <v>101</v>
      </c>
      <c r="B59" s="88">
        <v>505.73</v>
      </c>
      <c r="C59" s="88">
        <v>2.04</v>
      </c>
      <c r="D59" s="86">
        <v>494.49</v>
      </c>
      <c r="E59" s="87">
        <v>1.71</v>
      </c>
      <c r="F59" s="86">
        <v>508.49</v>
      </c>
      <c r="G59" s="87">
        <v>2.1</v>
      </c>
      <c r="H59" s="88"/>
      <c r="I59" s="88"/>
      <c r="J59" s="86"/>
      <c r="K59" s="87"/>
    </row>
    <row r="60" spans="1:11" x14ac:dyDescent="0.3">
      <c r="A60" s="37" t="s">
        <v>126</v>
      </c>
      <c r="B60" s="88">
        <v>392.67</v>
      </c>
      <c r="C60" s="88">
        <v>1.1000000000000001</v>
      </c>
      <c r="D60" s="86">
        <v>394.45</v>
      </c>
      <c r="E60" s="87">
        <v>1.56</v>
      </c>
      <c r="F60" s="86">
        <v>413.04</v>
      </c>
      <c r="G60" s="87">
        <v>1.42</v>
      </c>
      <c r="H60" s="88"/>
      <c r="I60" s="88"/>
      <c r="J60" s="86"/>
      <c r="K60" s="87"/>
    </row>
    <row r="61" spans="1:11" x14ac:dyDescent="0.3">
      <c r="A61" s="37" t="s">
        <v>102</v>
      </c>
      <c r="B61" s="88">
        <v>499.45</v>
      </c>
      <c r="C61" s="88">
        <v>2.17</v>
      </c>
      <c r="D61" s="86">
        <v>500.96</v>
      </c>
      <c r="E61" s="87">
        <v>2.2200000000000002</v>
      </c>
      <c r="F61" s="86">
        <v>490.41</v>
      </c>
      <c r="G61" s="87">
        <v>2.2799999999999998</v>
      </c>
      <c r="H61" s="88"/>
      <c r="I61" s="88"/>
      <c r="J61" s="86"/>
      <c r="K61" s="87"/>
    </row>
    <row r="62" spans="1:11" x14ac:dyDescent="0.3">
      <c r="A62" s="37" t="s">
        <v>103</v>
      </c>
      <c r="B62" s="88">
        <v>376.97</v>
      </c>
      <c r="C62" s="88">
        <v>2.95</v>
      </c>
      <c r="D62" s="86">
        <v>352.85</v>
      </c>
      <c r="E62" s="87">
        <v>2.72</v>
      </c>
      <c r="F62" s="86">
        <v>364.62</v>
      </c>
      <c r="G62" s="87">
        <v>2.89</v>
      </c>
      <c r="H62" s="88"/>
      <c r="I62" s="88"/>
      <c r="J62" s="86"/>
      <c r="K62" s="87"/>
    </row>
    <row r="63" spans="1:11" x14ac:dyDescent="0.3">
      <c r="A63" s="37" t="s">
        <v>104</v>
      </c>
      <c r="B63" s="88">
        <v>400.51</v>
      </c>
      <c r="C63" s="88">
        <v>2.96</v>
      </c>
      <c r="D63" s="86">
        <v>399.84</v>
      </c>
      <c r="E63" s="87">
        <v>2.61</v>
      </c>
      <c r="F63" s="86">
        <v>404.22</v>
      </c>
      <c r="G63" s="87">
        <v>2.67</v>
      </c>
      <c r="H63" s="88">
        <v>410.63</v>
      </c>
      <c r="I63" s="88">
        <v>3.15</v>
      </c>
      <c r="J63" s="86"/>
      <c r="K63" s="87"/>
    </row>
    <row r="64" spans="1:11" x14ac:dyDescent="0.3">
      <c r="A64" s="37" t="s">
        <v>105</v>
      </c>
      <c r="B64" s="88">
        <v>339.69</v>
      </c>
      <c r="C64" s="88">
        <v>3.29</v>
      </c>
      <c r="D64" s="86">
        <v>352.57</v>
      </c>
      <c r="E64" s="87">
        <v>3.47</v>
      </c>
      <c r="F64" s="86">
        <v>356.93</v>
      </c>
      <c r="G64" s="87">
        <v>3.18</v>
      </c>
      <c r="H64" s="88"/>
      <c r="I64" s="88"/>
      <c r="J64" s="86"/>
      <c r="K64" s="87"/>
    </row>
    <row r="65" spans="1:11" x14ac:dyDescent="0.3">
      <c r="A65" s="37" t="s">
        <v>106</v>
      </c>
      <c r="B65" s="88">
        <v>511.86</v>
      </c>
      <c r="C65" s="88">
        <v>2.7</v>
      </c>
      <c r="D65" s="86">
        <v>515.65</v>
      </c>
      <c r="E65" s="87">
        <v>2.6</v>
      </c>
      <c r="F65" s="86">
        <v>511.04</v>
      </c>
      <c r="G65" s="87">
        <v>2.61</v>
      </c>
      <c r="H65" s="88">
        <v>519.61</v>
      </c>
      <c r="I65" s="88">
        <v>2.5499999999999998</v>
      </c>
      <c r="J65" s="86"/>
      <c r="K65" s="87"/>
    </row>
    <row r="66" spans="1:11" x14ac:dyDescent="0.3">
      <c r="A66" s="37" t="s">
        <v>107</v>
      </c>
      <c r="B66" s="88">
        <v>491.8</v>
      </c>
      <c r="C66" s="88">
        <v>2.4300000000000002</v>
      </c>
      <c r="D66" s="86">
        <v>492.49</v>
      </c>
      <c r="E66" s="87">
        <v>2.68</v>
      </c>
      <c r="F66" s="86">
        <v>491.68</v>
      </c>
      <c r="G66" s="87">
        <v>2.77</v>
      </c>
      <c r="H66" s="88">
        <v>505.36</v>
      </c>
      <c r="I66" s="88">
        <v>2.42</v>
      </c>
      <c r="J66" s="86"/>
      <c r="K66" s="87"/>
    </row>
    <row r="67" spans="1:11" x14ac:dyDescent="0.3">
      <c r="A67" s="37" t="s">
        <v>108</v>
      </c>
      <c r="B67" s="88">
        <v>407.09</v>
      </c>
      <c r="C67" s="88">
        <v>0.77</v>
      </c>
      <c r="D67" s="86">
        <v>414.23</v>
      </c>
      <c r="E67" s="87">
        <v>1.23</v>
      </c>
      <c r="F67" s="86">
        <v>419.13</v>
      </c>
      <c r="G67" s="87">
        <v>0.92</v>
      </c>
      <c r="H67" s="88"/>
      <c r="I67" s="88"/>
      <c r="J67" s="86"/>
      <c r="K67" s="87"/>
    </row>
    <row r="68" spans="1:11" x14ac:dyDescent="0.3">
      <c r="A68" s="37" t="s">
        <v>128</v>
      </c>
      <c r="B68" s="88">
        <v>427.7</v>
      </c>
      <c r="C68" s="88">
        <v>5.14</v>
      </c>
      <c r="D68" s="86">
        <v>429.92</v>
      </c>
      <c r="E68" s="87">
        <v>4.9000000000000004</v>
      </c>
      <c r="F68" s="86">
        <v>425.76</v>
      </c>
      <c r="G68" s="87">
        <v>4.5999999999999996</v>
      </c>
      <c r="H68" s="88"/>
      <c r="I68" s="88"/>
      <c r="J68" s="86"/>
      <c r="K68" s="87"/>
    </row>
    <row r="69" spans="1:11" x14ac:dyDescent="0.3">
      <c r="A69" s="37" t="s">
        <v>109</v>
      </c>
      <c r="B69" s="88">
        <v>478.5</v>
      </c>
      <c r="C69" s="88">
        <v>3.08</v>
      </c>
      <c r="D69" s="86">
        <v>487.79</v>
      </c>
      <c r="E69" s="87">
        <v>2.96</v>
      </c>
      <c r="F69" s="86">
        <v>477.72</v>
      </c>
      <c r="G69" s="87">
        <v>2.87</v>
      </c>
      <c r="H69" s="88">
        <v>495.14</v>
      </c>
      <c r="I69" s="88">
        <v>2.94</v>
      </c>
      <c r="J69" s="86"/>
      <c r="K69" s="87"/>
    </row>
    <row r="70" spans="1:11" x14ac:dyDescent="0.3">
      <c r="A70" s="37" t="s">
        <v>129</v>
      </c>
      <c r="B70" s="88">
        <v>399.15</v>
      </c>
      <c r="C70" s="88">
        <v>2.96</v>
      </c>
      <c r="D70" s="86">
        <v>373.24</v>
      </c>
      <c r="E70" s="87">
        <v>2.99</v>
      </c>
      <c r="F70" s="86">
        <v>386.25</v>
      </c>
      <c r="G70" s="87">
        <v>2.84</v>
      </c>
      <c r="H70" s="88"/>
      <c r="I70" s="88"/>
      <c r="J70" s="86"/>
      <c r="K70" s="87"/>
    </row>
    <row r="71" spans="1:11" x14ac:dyDescent="0.3">
      <c r="A71" s="37" t="s">
        <v>110</v>
      </c>
      <c r="B71" s="88">
        <v>439.47</v>
      </c>
      <c r="C71" s="88">
        <v>3.27</v>
      </c>
      <c r="D71" s="86">
        <v>448.28</v>
      </c>
      <c r="E71" s="87">
        <v>3.16</v>
      </c>
      <c r="F71" s="86">
        <v>439.87</v>
      </c>
      <c r="G71" s="87">
        <v>3.05</v>
      </c>
      <c r="H71" s="88">
        <v>443.62</v>
      </c>
      <c r="I71" s="88">
        <v>2.87</v>
      </c>
      <c r="J71" s="86"/>
      <c r="K71" s="87"/>
    </row>
    <row r="72" spans="1:11" x14ac:dyDescent="0.3">
      <c r="A72" s="37" t="s">
        <v>111</v>
      </c>
      <c r="B72" s="88">
        <v>549.46</v>
      </c>
      <c r="C72" s="88">
        <v>1.59</v>
      </c>
      <c r="D72" s="86">
        <v>569.01</v>
      </c>
      <c r="E72" s="87">
        <v>1.6</v>
      </c>
      <c r="F72" s="86">
        <v>550.94000000000005</v>
      </c>
      <c r="G72" s="87">
        <v>1.48</v>
      </c>
      <c r="H72" s="88"/>
      <c r="I72" s="88"/>
      <c r="J72" s="86"/>
      <c r="K72" s="87"/>
    </row>
    <row r="73" spans="1:11" x14ac:dyDescent="0.3">
      <c r="A73" s="37" t="s">
        <v>112</v>
      </c>
      <c r="B73" s="88">
        <v>457.98</v>
      </c>
      <c r="C73" s="88">
        <v>2.23</v>
      </c>
      <c r="D73" s="86">
        <v>486.16</v>
      </c>
      <c r="E73" s="87">
        <v>2.56</v>
      </c>
      <c r="F73" s="86">
        <v>464.05</v>
      </c>
      <c r="G73" s="87">
        <v>2.2799999999999998</v>
      </c>
      <c r="H73" s="88">
        <v>481.26</v>
      </c>
      <c r="I73" s="88">
        <v>2.29</v>
      </c>
      <c r="J73" s="86"/>
      <c r="K73" s="87"/>
    </row>
    <row r="74" spans="1:11" x14ac:dyDescent="0.3">
      <c r="A74" s="37" t="s">
        <v>113</v>
      </c>
      <c r="B74" s="88">
        <v>495.35</v>
      </c>
      <c r="C74" s="88">
        <v>1.23</v>
      </c>
      <c r="D74" s="86">
        <v>508.9</v>
      </c>
      <c r="E74" s="87">
        <v>1.36</v>
      </c>
      <c r="F74" s="86">
        <v>507.01</v>
      </c>
      <c r="G74" s="87">
        <v>1.25</v>
      </c>
      <c r="H74" s="88"/>
      <c r="I74" s="88"/>
      <c r="J74" s="86"/>
      <c r="K74" s="87"/>
    </row>
    <row r="75" spans="1:11" x14ac:dyDescent="0.3">
      <c r="A75" s="37" t="s">
        <v>114</v>
      </c>
      <c r="B75" s="88">
        <v>476.54</v>
      </c>
      <c r="C75" s="88">
        <v>1.58</v>
      </c>
      <c r="D75" s="86">
        <v>481.39</v>
      </c>
      <c r="E75" s="87">
        <v>1.46</v>
      </c>
      <c r="F75" s="86">
        <v>483.25</v>
      </c>
      <c r="G75" s="87">
        <v>1.55</v>
      </c>
      <c r="H75" s="88">
        <v>492.25</v>
      </c>
      <c r="I75" s="88">
        <v>2.21</v>
      </c>
      <c r="J75" s="86"/>
      <c r="K75" s="87"/>
    </row>
    <row r="76" spans="1:11" x14ac:dyDescent="0.3">
      <c r="A76" s="37" t="s">
        <v>115</v>
      </c>
      <c r="B76" s="88">
        <v>505.79</v>
      </c>
      <c r="C76" s="88">
        <v>3.02</v>
      </c>
      <c r="D76" s="86">
        <v>502.39</v>
      </c>
      <c r="E76" s="87">
        <v>2.65</v>
      </c>
      <c r="F76" s="86">
        <v>499.44</v>
      </c>
      <c r="G76" s="87">
        <v>3.07</v>
      </c>
      <c r="H76" s="88"/>
      <c r="I76" s="88"/>
      <c r="J76" s="86"/>
      <c r="K76" s="87"/>
    </row>
    <row r="77" spans="1:11" x14ac:dyDescent="0.3">
      <c r="A77" s="37" t="s">
        <v>116</v>
      </c>
      <c r="B77" s="88">
        <v>483.93</v>
      </c>
      <c r="C77" s="88">
        <v>3.12</v>
      </c>
      <c r="D77" s="86">
        <v>515.30999999999995</v>
      </c>
      <c r="E77" s="87">
        <v>2.91</v>
      </c>
      <c r="F77" s="86">
        <v>495.28</v>
      </c>
      <c r="G77" s="87">
        <v>3</v>
      </c>
      <c r="H77" s="88"/>
      <c r="I77" s="88"/>
      <c r="J77" s="86"/>
      <c r="K77" s="87"/>
    </row>
    <row r="78" spans="1:11" x14ac:dyDescent="0.3">
      <c r="A78" s="37" t="s">
        <v>117</v>
      </c>
      <c r="B78" s="88">
        <v>392.89</v>
      </c>
      <c r="C78" s="88">
        <v>3.23</v>
      </c>
      <c r="D78" s="86">
        <v>418.56</v>
      </c>
      <c r="E78" s="87">
        <v>3.45</v>
      </c>
      <c r="F78" s="86">
        <v>425.81</v>
      </c>
      <c r="G78" s="87">
        <v>3.18</v>
      </c>
      <c r="H78" s="88"/>
      <c r="I78" s="88"/>
      <c r="J78" s="86"/>
      <c r="K78" s="87"/>
    </row>
    <row r="79" spans="1:11" x14ac:dyDescent="0.3">
      <c r="A79" s="37" t="s">
        <v>118</v>
      </c>
      <c r="B79" s="88">
        <v>465.63</v>
      </c>
      <c r="C79" s="88">
        <v>2.17</v>
      </c>
      <c r="D79" s="86">
        <v>453.51</v>
      </c>
      <c r="E79" s="87">
        <v>2.2599999999999998</v>
      </c>
      <c r="F79" s="86">
        <v>468.3</v>
      </c>
      <c r="G79" s="87">
        <v>2.0099999999999998</v>
      </c>
      <c r="H79" s="88"/>
      <c r="I79" s="88"/>
      <c r="J79" s="86"/>
      <c r="K79" s="87"/>
    </row>
    <row r="80" spans="1:11" x14ac:dyDescent="0.3">
      <c r="A80" s="37" t="s">
        <v>130</v>
      </c>
      <c r="B80" s="88">
        <v>465.95</v>
      </c>
      <c r="C80" s="88">
        <v>3.5</v>
      </c>
      <c r="D80" s="86">
        <v>453.12</v>
      </c>
      <c r="E80" s="87">
        <v>3.65</v>
      </c>
      <c r="F80" s="86">
        <v>468.99</v>
      </c>
      <c r="G80" s="87">
        <v>3.3</v>
      </c>
      <c r="H80" s="88"/>
      <c r="I80" s="88"/>
      <c r="J80" s="86"/>
      <c r="K80" s="87"/>
    </row>
    <row r="81" spans="1:11" x14ac:dyDescent="0.3">
      <c r="A81" s="37" t="s">
        <v>119</v>
      </c>
      <c r="B81" s="88">
        <v>431.78</v>
      </c>
      <c r="C81" s="88">
        <v>2.2999999999999998</v>
      </c>
      <c r="D81" s="86">
        <v>434.95</v>
      </c>
      <c r="E81" s="87">
        <v>2.14</v>
      </c>
      <c r="F81" s="86">
        <v>433.64</v>
      </c>
      <c r="G81" s="87">
        <v>2.0099999999999998</v>
      </c>
      <c r="H81" s="88"/>
      <c r="I81" s="88"/>
      <c r="J81" s="86"/>
      <c r="K81" s="87"/>
    </row>
    <row r="82" spans="1:11" x14ac:dyDescent="0.3">
      <c r="A82" s="37" t="s">
        <v>120</v>
      </c>
      <c r="B82" s="88">
        <v>503.93</v>
      </c>
      <c r="C82" s="88">
        <v>2.58</v>
      </c>
      <c r="D82" s="86">
        <v>501.77</v>
      </c>
      <c r="E82" s="87">
        <v>2.56</v>
      </c>
      <c r="F82" s="86">
        <v>504.67</v>
      </c>
      <c r="G82" s="87">
        <v>2.56</v>
      </c>
      <c r="H82" s="88"/>
      <c r="I82" s="88"/>
      <c r="J82" s="86"/>
      <c r="K82" s="87"/>
    </row>
    <row r="83" spans="1:11" x14ac:dyDescent="0.3">
      <c r="A83" s="37" t="s">
        <v>121</v>
      </c>
      <c r="B83" s="88">
        <v>505.35</v>
      </c>
      <c r="C83" s="88">
        <v>3.57</v>
      </c>
      <c r="D83" s="86">
        <v>478.24</v>
      </c>
      <c r="E83" s="87">
        <v>3.24</v>
      </c>
      <c r="F83" s="86">
        <v>502.38</v>
      </c>
      <c r="G83" s="87">
        <v>3.32</v>
      </c>
      <c r="H83" s="88">
        <v>505.68</v>
      </c>
      <c r="I83" s="88">
        <v>3.35</v>
      </c>
      <c r="J83" s="86"/>
      <c r="K83" s="87"/>
    </row>
    <row r="84" spans="1:11" x14ac:dyDescent="0.3">
      <c r="A84" s="40" t="s">
        <v>122</v>
      </c>
      <c r="B84" s="91">
        <v>427.12</v>
      </c>
      <c r="C84" s="91">
        <v>2.76</v>
      </c>
      <c r="D84" s="89">
        <v>417.66</v>
      </c>
      <c r="E84" s="90">
        <v>2.63</v>
      </c>
      <c r="F84" s="89">
        <v>425.81</v>
      </c>
      <c r="G84" s="90">
        <v>2.4700000000000002</v>
      </c>
      <c r="H84" s="91"/>
      <c r="I84" s="91"/>
      <c r="J84" s="89"/>
      <c r="K84" s="90"/>
    </row>
  </sheetData>
  <mergeCells count="6">
    <mergeCell ref="J4:K4"/>
    <mergeCell ref="A4:A5"/>
    <mergeCell ref="D4:E4"/>
    <mergeCell ref="B4:C4"/>
    <mergeCell ref="F4:G4"/>
    <mergeCell ref="H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ColWidth="9.140625" defaultRowHeight="16.5" x14ac:dyDescent="0.3"/>
  <cols>
    <col min="1" max="1" width="16.28515625" style="1" bestFit="1" customWidth="1"/>
    <col min="2" max="5" width="13.140625" style="1" customWidth="1"/>
    <col min="6" max="16384" width="9.140625" style="1"/>
  </cols>
  <sheetData>
    <row r="1" spans="1:13" x14ac:dyDescent="0.3">
      <c r="A1" s="4" t="s">
        <v>177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">
      <c r="A2" s="4" t="s">
        <v>178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3" x14ac:dyDescent="0.3">
      <c r="A4" s="77" t="s">
        <v>139</v>
      </c>
      <c r="B4" s="78" t="s">
        <v>27</v>
      </c>
      <c r="C4" s="78" t="s">
        <v>23</v>
      </c>
      <c r="D4" s="78" t="s">
        <v>24</v>
      </c>
      <c r="E4" s="92" t="s">
        <v>132</v>
      </c>
    </row>
    <row r="5" spans="1:13" x14ac:dyDescent="0.3">
      <c r="A5" s="70" t="s">
        <v>140</v>
      </c>
      <c r="B5" s="21">
        <v>4.04</v>
      </c>
      <c r="C5" s="21"/>
      <c r="D5" s="21"/>
      <c r="E5" s="93"/>
    </row>
    <row r="6" spans="1:13" x14ac:dyDescent="0.3">
      <c r="A6" s="70" t="s">
        <v>141</v>
      </c>
      <c r="B6" s="21">
        <v>7.77</v>
      </c>
      <c r="C6" s="21">
        <v>2.8</v>
      </c>
      <c r="D6" s="21"/>
      <c r="E6" s="93"/>
    </row>
    <row r="7" spans="1:13" x14ac:dyDescent="0.3">
      <c r="A7" s="70" t="s">
        <v>142</v>
      </c>
      <c r="B7" s="21">
        <v>5.24</v>
      </c>
      <c r="C7" s="21">
        <v>3.18</v>
      </c>
      <c r="D7" s="21">
        <v>3.47</v>
      </c>
      <c r="E7" s="93"/>
    </row>
    <row r="8" spans="1:13" x14ac:dyDescent="0.3">
      <c r="A8" s="70" t="s">
        <v>143</v>
      </c>
      <c r="B8" s="21">
        <v>3.52</v>
      </c>
      <c r="C8" s="21">
        <v>3.54</v>
      </c>
      <c r="D8" s="21">
        <v>3.59</v>
      </c>
      <c r="E8" s="93"/>
    </row>
    <row r="9" spans="1:13" x14ac:dyDescent="0.3">
      <c r="A9" s="70" t="s">
        <v>144</v>
      </c>
      <c r="B9" s="21">
        <v>3.74</v>
      </c>
      <c r="C9" s="21">
        <v>3.34</v>
      </c>
      <c r="D9" s="21">
        <v>4.01</v>
      </c>
      <c r="E9" s="93">
        <v>5.55</v>
      </c>
    </row>
    <row r="10" spans="1:13" x14ac:dyDescent="0.3">
      <c r="A10" s="73" t="s">
        <v>145</v>
      </c>
      <c r="B10" s="25">
        <v>3.93</v>
      </c>
      <c r="C10" s="25">
        <v>2.33</v>
      </c>
      <c r="D10" s="25">
        <v>1.51</v>
      </c>
      <c r="E10" s="94">
        <v>9.3699999999999992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9.140625" defaultRowHeight="16.5" x14ac:dyDescent="0.3"/>
  <cols>
    <col min="1" max="1" width="14.42578125" style="1" customWidth="1"/>
    <col min="2" max="8" width="13" style="1" customWidth="1"/>
    <col min="9" max="16384" width="9.140625" style="1"/>
  </cols>
  <sheetData>
    <row r="1" spans="1:8" x14ac:dyDescent="0.3">
      <c r="A1" s="4" t="s">
        <v>179</v>
      </c>
      <c r="B1" s="5"/>
      <c r="C1" s="5"/>
      <c r="D1" s="5"/>
      <c r="E1" s="5"/>
      <c r="F1" s="5"/>
      <c r="G1" s="5"/>
      <c r="H1" s="5"/>
    </row>
    <row r="2" spans="1:8" x14ac:dyDescent="0.3">
      <c r="A2" s="4" t="s">
        <v>197</v>
      </c>
      <c r="B2" s="5"/>
      <c r="C2" s="5"/>
      <c r="D2" s="5"/>
      <c r="E2" s="5"/>
      <c r="F2" s="5"/>
      <c r="G2" s="5"/>
      <c r="H2" s="5"/>
    </row>
    <row r="3" spans="1:8" x14ac:dyDescent="0.3">
      <c r="A3" s="7"/>
      <c r="B3" s="7"/>
      <c r="C3" s="7"/>
      <c r="D3" s="7"/>
      <c r="E3" s="7"/>
      <c r="F3" s="7"/>
      <c r="G3" s="7"/>
      <c r="H3" s="7"/>
    </row>
    <row r="4" spans="1:8" x14ac:dyDescent="0.3">
      <c r="A4" s="132" t="s">
        <v>7</v>
      </c>
      <c r="B4" s="132" t="s">
        <v>8</v>
      </c>
      <c r="C4" s="136"/>
      <c r="D4" s="137"/>
      <c r="E4" s="132" t="s">
        <v>9</v>
      </c>
      <c r="F4" s="136"/>
      <c r="G4" s="137"/>
      <c r="H4" s="134" t="s">
        <v>10</v>
      </c>
    </row>
    <row r="5" spans="1:8" x14ac:dyDescent="0.3">
      <c r="A5" s="133"/>
      <c r="B5" s="45" t="s">
        <v>17</v>
      </c>
      <c r="C5" s="49" t="s">
        <v>169</v>
      </c>
      <c r="D5" s="46" t="s">
        <v>16</v>
      </c>
      <c r="E5" s="45" t="s">
        <v>17</v>
      </c>
      <c r="F5" s="49" t="s">
        <v>169</v>
      </c>
      <c r="G5" s="46" t="s">
        <v>16</v>
      </c>
      <c r="H5" s="135"/>
    </row>
    <row r="6" spans="1:8" x14ac:dyDescent="0.3">
      <c r="A6" s="37" t="s">
        <v>1</v>
      </c>
      <c r="B6" s="22">
        <v>10</v>
      </c>
      <c r="C6" s="23">
        <v>0</v>
      </c>
      <c r="D6" s="24">
        <v>4</v>
      </c>
      <c r="E6" s="38">
        <f>B6/244</f>
        <v>4.0983606557377046E-2</v>
      </c>
      <c r="F6" s="50">
        <f>C6/65</f>
        <v>0</v>
      </c>
      <c r="G6" s="47">
        <f t="shared" ref="G6:G14" si="0">D6/103</f>
        <v>3.8834951456310676E-2</v>
      </c>
      <c r="H6" s="39">
        <v>9.1000000000000004E-3</v>
      </c>
    </row>
    <row r="7" spans="1:8" x14ac:dyDescent="0.3">
      <c r="A7" s="37" t="s">
        <v>2</v>
      </c>
      <c r="B7" s="22">
        <v>23</v>
      </c>
      <c r="C7" s="23">
        <v>0</v>
      </c>
      <c r="D7" s="24">
        <v>5</v>
      </c>
      <c r="E7" s="38">
        <f t="shared" ref="E7:E14" si="1">B7/244</f>
        <v>9.4262295081967207E-2</v>
      </c>
      <c r="F7" s="50">
        <f t="shared" ref="F7:F14" si="2">C7/65</f>
        <v>0</v>
      </c>
      <c r="G7" s="47">
        <f t="shared" si="0"/>
        <v>4.8543689320388349E-2</v>
      </c>
      <c r="H7" s="39">
        <v>4.9599999999999998E-2</v>
      </c>
    </row>
    <row r="8" spans="1:8" x14ac:dyDescent="0.3">
      <c r="A8" s="37" t="s">
        <v>3</v>
      </c>
      <c r="B8" s="22">
        <v>34</v>
      </c>
      <c r="C8" s="23">
        <v>0</v>
      </c>
      <c r="D8" s="24">
        <v>18</v>
      </c>
      <c r="E8" s="38">
        <f t="shared" si="1"/>
        <v>0.13934426229508196</v>
      </c>
      <c r="F8" s="50">
        <f t="shared" si="2"/>
        <v>0</v>
      </c>
      <c r="G8" s="47">
        <f t="shared" si="0"/>
        <v>0.17475728155339806</v>
      </c>
      <c r="H8" s="39">
        <v>0.13469999999999999</v>
      </c>
    </row>
    <row r="9" spans="1:8" x14ac:dyDescent="0.3">
      <c r="A9" s="37" t="s">
        <v>4</v>
      </c>
      <c r="B9" s="22">
        <v>50</v>
      </c>
      <c r="C9" s="23">
        <v>0</v>
      </c>
      <c r="D9" s="24">
        <v>19</v>
      </c>
      <c r="E9" s="38">
        <f t="shared" si="1"/>
        <v>0.20491803278688525</v>
      </c>
      <c r="F9" s="50">
        <f t="shared" si="2"/>
        <v>0</v>
      </c>
      <c r="G9" s="47">
        <f t="shared" si="0"/>
        <v>0.18446601941747573</v>
      </c>
      <c r="H9" s="39">
        <v>0.21440000000000001</v>
      </c>
    </row>
    <row r="10" spans="1:8" x14ac:dyDescent="0.3">
      <c r="A10" s="37" t="s">
        <v>5</v>
      </c>
      <c r="B10" s="22">
        <v>71</v>
      </c>
      <c r="C10" s="23">
        <v>0</v>
      </c>
      <c r="D10" s="24">
        <v>28</v>
      </c>
      <c r="E10" s="38">
        <f t="shared" si="1"/>
        <v>0.29098360655737704</v>
      </c>
      <c r="F10" s="50">
        <f t="shared" si="2"/>
        <v>0</v>
      </c>
      <c r="G10" s="47">
        <f t="shared" si="0"/>
        <v>0.27184466019417475</v>
      </c>
      <c r="H10" s="39">
        <v>0.24229999999999999</v>
      </c>
    </row>
    <row r="11" spans="1:8" x14ac:dyDescent="0.3">
      <c r="A11" s="37" t="s">
        <v>11</v>
      </c>
      <c r="B11" s="22">
        <v>46</v>
      </c>
      <c r="C11" s="23">
        <v>1</v>
      </c>
      <c r="D11" s="24">
        <v>22</v>
      </c>
      <c r="E11" s="38">
        <f t="shared" si="1"/>
        <v>0.18852459016393441</v>
      </c>
      <c r="F11" s="50">
        <f t="shared" si="2"/>
        <v>1.5384615384615385E-2</v>
      </c>
      <c r="G11" s="47">
        <f t="shared" si="0"/>
        <v>0.21359223300970873</v>
      </c>
      <c r="H11" s="39">
        <v>0.20130000000000001</v>
      </c>
    </row>
    <row r="12" spans="1:8" x14ac:dyDescent="0.3">
      <c r="A12" s="37" t="s">
        <v>12</v>
      </c>
      <c r="B12" s="22">
        <v>9</v>
      </c>
      <c r="C12" s="23">
        <v>22</v>
      </c>
      <c r="D12" s="24">
        <v>5</v>
      </c>
      <c r="E12" s="38">
        <f t="shared" si="1"/>
        <v>3.6885245901639344E-2</v>
      </c>
      <c r="F12" s="50">
        <f t="shared" si="2"/>
        <v>0.33846153846153848</v>
      </c>
      <c r="G12" s="47">
        <f t="shared" si="0"/>
        <v>4.8543689320388349E-2</v>
      </c>
      <c r="H12" s="39">
        <v>0.1133</v>
      </c>
    </row>
    <row r="13" spans="1:8" x14ac:dyDescent="0.3">
      <c r="A13" s="37" t="s">
        <v>14</v>
      </c>
      <c r="B13" s="22">
        <v>1</v>
      </c>
      <c r="C13" s="23">
        <v>11</v>
      </c>
      <c r="D13" s="24">
        <v>2</v>
      </c>
      <c r="E13" s="38">
        <f t="shared" si="1"/>
        <v>4.0983606557377051E-3</v>
      </c>
      <c r="F13" s="50">
        <f t="shared" si="2"/>
        <v>0.16923076923076924</v>
      </c>
      <c r="G13" s="47">
        <f t="shared" si="0"/>
        <v>1.9417475728155338E-2</v>
      </c>
      <c r="H13" s="39">
        <v>3.2199999999999999E-2</v>
      </c>
    </row>
    <row r="14" spans="1:8" x14ac:dyDescent="0.3">
      <c r="A14" s="40" t="s">
        <v>15</v>
      </c>
      <c r="B14" s="26">
        <v>0</v>
      </c>
      <c r="C14" s="18">
        <v>31</v>
      </c>
      <c r="D14" s="20">
        <v>0</v>
      </c>
      <c r="E14" s="41">
        <f t="shared" si="1"/>
        <v>0</v>
      </c>
      <c r="F14" s="51">
        <f t="shared" si="2"/>
        <v>0.47692307692307695</v>
      </c>
      <c r="G14" s="48">
        <f t="shared" si="0"/>
        <v>0</v>
      </c>
      <c r="H14" s="42">
        <v>3.2000000000000002E-3</v>
      </c>
    </row>
  </sheetData>
  <mergeCells count="4">
    <mergeCell ref="A4:A5"/>
    <mergeCell ref="H4:H5"/>
    <mergeCell ref="E4:G4"/>
    <mergeCell ref="B4:D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0F113A890244A86ADD7B7F4DD44EA" ma:contentTypeVersion="11" ma:contentTypeDescription="Create a new document." ma:contentTypeScope="" ma:versionID="c8ed6ed7b4dcdbd24f84e69f5c95964d">
  <xsd:schema xmlns:xsd="http://www.w3.org/2001/XMLSchema" xmlns:xs="http://www.w3.org/2001/XMLSchema" xmlns:p="http://schemas.microsoft.com/office/2006/metadata/properties" xmlns:ns2="5a51b36e-e30b-4c79-885a-bb59cfe83d9f" xmlns:ns3="a0f7bfc4-36cc-402c-98a1-521654ad3e99" targetNamespace="http://schemas.microsoft.com/office/2006/metadata/properties" ma:root="true" ma:fieldsID="bbb1fc763b5c692c68764035bacbb822" ns2:_="" ns3:_="">
    <xsd:import namespace="5a51b36e-e30b-4c79-885a-bb59cfe83d9f"/>
    <xsd:import namespace="a0f7bfc4-36cc-402c-98a1-521654ad3e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1b36e-e30b-4c79-885a-bb59cfe83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7bfc4-36cc-402c-98a1-521654ad3e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01B74F-8C38-45D5-8C3B-258A157CD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E3A4EE-BB82-47D3-B287-610D662B0721}">
  <ds:schemaRefs>
    <ds:schemaRef ds:uri="http://purl.org/dc/elements/1.1/"/>
    <ds:schemaRef ds:uri="http://schemas.microsoft.com/office/infopath/2007/PartnerControls"/>
    <ds:schemaRef ds:uri="5a51b36e-e30b-4c79-885a-bb59cfe83d9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0f7bfc4-36cc-402c-98a1-521654ad3e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2F17F9-9B4B-40F5-B94B-004F8391C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1b36e-e30b-4c79-885a-bb59cfe83d9f"/>
    <ds:schemaRef ds:uri="a0f7bfc4-36cc-402c-98a1-521654ad3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12.1</vt:lpstr>
      <vt:lpstr>12.2</vt:lpstr>
      <vt:lpstr>12.3</vt:lpstr>
      <vt:lpstr>12.4</vt:lpstr>
      <vt:lpstr>12.5</vt:lpstr>
      <vt:lpstr>12.6</vt:lpstr>
      <vt:lpstr>12.7</vt:lpstr>
      <vt:lpstr>12.8</vt:lpstr>
      <vt:lpstr>12.9</vt:lpstr>
      <vt:lpstr>12.10</vt:lpstr>
      <vt:lpstr>12.11</vt:lpstr>
      <vt:lpstr>12.12</vt:lpstr>
      <vt:lpstr>12.13</vt:lpstr>
      <vt:lpstr>12.14</vt:lpstr>
      <vt:lpstr>12.15</vt:lpstr>
      <vt:lpstr>12.16</vt:lpstr>
      <vt:lpstr>12.17</vt:lpstr>
      <vt:lpstr>12.18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Lubaway, Emily A</dc:creator>
  <cp:lastModifiedBy>VARGAS Jimena</cp:lastModifiedBy>
  <dcterms:created xsi:type="dcterms:W3CDTF">2019-09-09T13:45:01Z</dcterms:created>
  <dcterms:modified xsi:type="dcterms:W3CDTF">2020-09-16T14:52:37Z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0x0101007960F113A890244A86ADD7B7F4DD44EA</vt:lpwstr>
  </property>
</Properties>
</file>