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chartsheets/sheet8.xml" ContentType="application/vnd.openxmlformats-officedocument.spreadsheetml.chartsheet+xml"/>
  <Override PartName="/xl/drawings/drawing17.xml" ContentType="application/vnd.openxmlformats-officedocument.drawing+xml"/>
  <Override PartName="/xl/chartsheets/sheet9.xml" ContentType="application/vnd.openxmlformats-officedocument.spreadsheetml.chart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9675" windowHeight="6555" tabRatio="946" firstSheet="3" activeTab="5"/>
  </bookViews>
  <sheets>
    <sheet name="2004 BIS Rating Sheet " sheetId="1" r:id="rId1"/>
    <sheet name="2004 Chart of Pillars" sheetId="2" r:id="rId2"/>
    <sheet name="2004 Level of Achievement" sheetId="3" r:id="rId3"/>
    <sheet name="2004 Chart of Indicators" sheetId="4" r:id="rId4"/>
    <sheet name="2006 BLI Rating Sheet" sheetId="5" r:id="rId5"/>
    <sheet name="2006 BLI Rating as of 041107" sheetId="6" r:id="rId6"/>
    <sheet name="2006 Chart of Pillars" sheetId="7" r:id="rId7"/>
    <sheet name="2006 Level of Achievement" sheetId="8" r:id="rId8"/>
    <sheet name="2006 Level of Achievement (2)" sheetId="9" r:id="rId9"/>
    <sheet name="Complete Graphical" sheetId="10" r:id="rId10"/>
    <sheet name="2006 vs revised2006 Graphical" sheetId="11" r:id="rId11"/>
    <sheet name="2006 Graphical " sheetId="12" r:id="rId12"/>
    <sheet name="Chart of Indicators" sheetId="13" r:id="rId13"/>
    <sheet name="Chart of Pillars 2004v2006" sheetId="14" r:id="rId14"/>
    <sheet name="Chart of Indicators 2004v2006" sheetId="15" r:id="rId15"/>
  </sheets>
  <definedNames>
    <definedName name="_xlnm.Print_Titles" localSheetId="0">'2004 BIS Rating Sheet '!$1:$4</definedName>
    <definedName name="_xlnm.Print_Titles" localSheetId="5">'2006 BLI Rating as of 041107'!$2:$5</definedName>
    <definedName name="_xlnm.Print_Titles" localSheetId="4">'2006 BLI Rating Sheet'!$1:$4</definedName>
  </definedNames>
  <calcPr fullCalcOnLoad="1"/>
</workbook>
</file>

<file path=xl/sharedStrings.xml><?xml version="1.0" encoding="utf-8"?>
<sst xmlns="http://schemas.openxmlformats.org/spreadsheetml/2006/main" count="320" uniqueCount="173">
  <si>
    <t xml:space="preserve">Indicator 7 – Functionality of the Public Procurement Market </t>
  </si>
  <si>
    <t xml:space="preserve">Indicator 8 – Existence of Contract Administration and Dispute Resolution Provisions </t>
  </si>
  <si>
    <t>Pillar IV - The Integrity and Transparency of the Public Procurement System</t>
  </si>
  <si>
    <t xml:space="preserve">Indicator 9 – Effective Control and Audit System </t>
  </si>
  <si>
    <t xml:space="preserve">Indicator 10 – Efficiency of Appeals Mechanism </t>
  </si>
  <si>
    <t xml:space="preserve">Indicator 11 – Degree of Access to Information </t>
  </si>
  <si>
    <t xml:space="preserve">Indicator 12 – Ethics and Anti-corruption Measures </t>
  </si>
  <si>
    <t>Rating</t>
  </si>
  <si>
    <t>Pillars/Indicators/Baselines</t>
  </si>
  <si>
    <t>Indicator 2 - Existence of Implementing Regulations and Documentation</t>
  </si>
  <si>
    <t xml:space="preserve">Indicator 5  – Existence of Institutional Development Capacity </t>
  </si>
  <si>
    <t>Pillar III  - Procurement Operations and Public Procurement Market Performance</t>
  </si>
  <si>
    <t xml:space="preserve">Indicator 6 – Efficient Procurement Operations and Practice </t>
  </si>
  <si>
    <t>Grand Total</t>
  </si>
  <si>
    <t>Weights</t>
  </si>
  <si>
    <t>Level of Achievement</t>
  </si>
  <si>
    <t xml:space="preserve">Indicator 1 – Public procurement legislative and regulatory framework achieves the agreed standards and complies with applicable obligations </t>
  </si>
  <si>
    <t xml:space="preserve">Pillar I - The Legislative and Regulatory Framework </t>
  </si>
  <si>
    <t>FA</t>
  </si>
  <si>
    <t>PA</t>
  </si>
  <si>
    <t>SA</t>
  </si>
  <si>
    <t>NA</t>
  </si>
  <si>
    <t>2(a) – Implementing regulation that provides defined processes and procedures not included in higher level legislation</t>
  </si>
  <si>
    <t xml:space="preserve">2(b) – Model tender documents for goods, works and services </t>
  </si>
  <si>
    <t xml:space="preserve">2(c) – Procedures for pre-qualification </t>
  </si>
  <si>
    <t xml:space="preserve">2(d) – Procedures suitable for contracting for services or other requirements where technical capacity is a key criterion </t>
  </si>
  <si>
    <t>2(e) – User’s guide or manual for contracting entities</t>
  </si>
  <si>
    <t>2 (f) – General Conditions of Contracts for public sector contracts covering goods, works and services consistent with national requirements and when applicable,  international requirements (20% of Indicator)</t>
  </si>
  <si>
    <t xml:space="preserve">Pillar II - Institutional Framework and Management Capacity </t>
  </si>
  <si>
    <t xml:space="preserve">Indicator 3 – The public procurement is mainstreamed and well integrated into the public sector governance system </t>
  </si>
  <si>
    <t xml:space="preserve">3(a) – Procurement planning and associated expenditures are part of the budget formulation process and contribute to multi-year planning </t>
  </si>
  <si>
    <t xml:space="preserve">3(b) – Budget law and financial procedures support timely procurement, contract execution, and payment </t>
  </si>
  <si>
    <t xml:space="preserve">3(c) – No initiation of procurement actions without existing budget appropriations </t>
  </si>
  <si>
    <t xml:space="preserve">3(d) – Systematic completion reports are prepared for certification for budget execution and for reconciliation of delivery with budget programming. </t>
  </si>
  <si>
    <t>Indicator 4  – The country has a functional normative/regulatory body</t>
  </si>
  <si>
    <t>4(a) – The status and basis for the normative/regulatory body is covered in the legislative and regulatory framework</t>
  </si>
  <si>
    <t xml:space="preserve">4(c) – The body’s organization, funding, staffing, and level of independence and authority (formal power) to exercise its duties should  sufficient and consistent with the responsibilities </t>
  </si>
  <si>
    <t xml:space="preserve">4(d) – The responsibilities should also provide for separation and clarity so as to avoid conflict of interest and direct involvement in the execution of procurement transactions </t>
  </si>
  <si>
    <t>B5(a) – The country has a system for collecting and disseminating  procurement information, including tender invitations, requests for proposals, and contract award information</t>
  </si>
  <si>
    <t xml:space="preserve">5(b) – The country has systems and procedures for collecting and monitoring national procurement statistics </t>
  </si>
  <si>
    <t xml:space="preserve">5(c) – A sustainable strategy and training capacity exists to provide training, advice and assistance to develop the capacity of government and private sector participants to understand the rules and regulations and how they should be implemented </t>
  </si>
  <si>
    <t xml:space="preserve">5(d) – Quality control standards are disseminated and used to evaluate staff performance and address capacity development issues </t>
  </si>
  <si>
    <t xml:space="preserve">6(a) – The level of procurement competence among government officials within the entity is consistent with their procurement responsibilities </t>
  </si>
  <si>
    <t xml:space="preserve">6(b) – The procurement training and information programs for government officials and for private sector participants are consistent with demand </t>
  </si>
  <si>
    <t xml:space="preserve">6(c) – There  are  established  norms  for  the  safekeeping  of  records  and documents related to transactions and contract management </t>
  </si>
  <si>
    <t xml:space="preserve">6(d) – There are provisions for delegating authority to others who have the capacity to exercise responsibilities  </t>
  </si>
  <si>
    <t xml:space="preserve">7(a) – There are effective mechanisms for partnerships between the public and private sector </t>
  </si>
  <si>
    <t xml:space="preserve">7(b) – Private sector institutions are well organized and able to facilitate access to the market </t>
  </si>
  <si>
    <t xml:space="preserve">7(c) – There are no major systemic constraints (e.g. inadequate access to credit, contracting practices, etc.) inhibiting  the private sector’s capacity to access the procurement market </t>
  </si>
  <si>
    <t xml:space="preserve">8(a) – Procedures   are   clearly   defined   for   undertaking   contract administration responsibilities that include inspection and acceptance procedures, quality control procedures, and methods to review and issue contract amendments in a timely manner </t>
  </si>
  <si>
    <t xml:space="preserve">8(b) – Contracts include dispute resolution procedures that provide for an efficient and fair process to resolve disputes arising during the performance of the contract </t>
  </si>
  <si>
    <t xml:space="preserve">8(c) – Procedures exist to enforce the outcome of the dispute resolution process </t>
  </si>
  <si>
    <t>9(a) – A legal framework, organization, policy, and procedures for internal and external control and audit of public procurement operations are in place to provide a functioning control framework</t>
  </si>
  <si>
    <t xml:space="preserve">9(b) – Enforcement and follow-up on findings and recommendations of the control framework provide an environment that fosters compliance </t>
  </si>
  <si>
    <t xml:space="preserve">9(c) – The   internal   control system  provides  timely  information  on compliance to enable management action </t>
  </si>
  <si>
    <t xml:space="preserve">9(d) – The  internal  control  systems  are  sufficiently  defined  to  allow performance audits to be conducted </t>
  </si>
  <si>
    <t xml:space="preserve">9(e) – Auditors are sufficiently informed about procurement requirements and control systems to conduct quality audits that contribute to compliance </t>
  </si>
  <si>
    <t xml:space="preserve">10(a) – Decisions are deliberated on the basis of available information, and the  final  decision  can  be  reviewed  and  ruled  upon  by  a  body  (or  authority)  with enforcement capacity under the law </t>
  </si>
  <si>
    <t xml:space="preserve">10(b) – The complaint review system has the capacity to handle complaints efficiently and a means to enforce the remedy imposed </t>
  </si>
  <si>
    <t xml:space="preserve">10(c) – The system operates in a  fair manner, with outcomes of decisions balanced and justified on the basis of available information </t>
  </si>
  <si>
    <t xml:space="preserve">10(d) – Decisions are published and made available to all interested parties and to the public </t>
  </si>
  <si>
    <t xml:space="preserve">10(e) – The system ensures that the complaint review body has full authority and independence for resolution of complaints  </t>
  </si>
  <si>
    <t xml:space="preserve">11(a) – Information is published and distributed through available media with support from information technology when feasible </t>
  </si>
  <si>
    <t xml:space="preserve">12(a) – The legal and regulatory framework for procurement, including tender and contract documents, includes provisions addressing corruption, fraud, conflict of interest, and unethical behaviour and sets out (either directly or by reference to other laws) the actions that can be taken with regard to such behavior </t>
  </si>
  <si>
    <t>12(b) – The  legal  system  defines  responsibilities,  accountabilities,  and penalties  for  individuals  and  firms  found  to  have  engaged  in  fraudulent  or  corrupt practices</t>
  </si>
  <si>
    <t xml:space="preserve">12(c) – Evidence of enforcement of rulings and penalties exists </t>
  </si>
  <si>
    <t xml:space="preserve">12(d) – Special measures exist to prevent and detect fraud and corruption in public procurement </t>
  </si>
  <si>
    <t>12(e) – Stakeholders (private sector, civil society, and ultimate beneficiaries of procurement/end-users) support the creation of a procurement  market known for its integrity and ethical behaviors</t>
  </si>
  <si>
    <t>12(f) – The country should have  in place a secure mechanism for reporting fraudulent, corrupt, or unethical behavior</t>
  </si>
  <si>
    <t>12(g) – Existence of Codes of Conduct/Codes of Ethics for participants that are involved in aspects of the public financial management systems that also provide for disclosure for those in decision making positions</t>
  </si>
  <si>
    <t xml:space="preserve">Baseline (a) Scope of application and coverage of the legislative and regulatory framework </t>
  </si>
  <si>
    <t xml:space="preserve">1. Scope and coverage </t>
  </si>
  <si>
    <t xml:space="preserve">4. Consistent and accessible to all </t>
  </si>
  <si>
    <t>Baseline (b) Procurement Methods</t>
  </si>
  <si>
    <t>2. International competitive procedures</t>
  </si>
  <si>
    <t xml:space="preserve">Baseline (c) Advertising rules and time limits  </t>
  </si>
  <si>
    <t>Baseline (d) Rules on participation and qualitative selection</t>
  </si>
  <si>
    <t>3. Defined debarment process w/ due process and appeal</t>
  </si>
  <si>
    <t>Baseline (e) Tender documentation and technical specifications</t>
  </si>
  <si>
    <t>Baseline (f) Tender evaluation and award criteria</t>
  </si>
  <si>
    <t>Baseline (g) Submission, receipt and opening of tenders</t>
  </si>
  <si>
    <t>3. Requirement for security and confidentiality of tenders</t>
  </si>
  <si>
    <t>Baseline (h) Complaint review procedures</t>
  </si>
  <si>
    <t xml:space="preserve">Baseline (a) – The existence and availability of implementing regulation that provides defined processes and procedures not included in higher level legislation </t>
  </si>
  <si>
    <t xml:space="preserve">Baseline (b) – The existence and availability of model tender documents for goods, works and services  </t>
  </si>
  <si>
    <t xml:space="preserve">Baseline (c) – The existence and availability of procedures for pre-qualification </t>
  </si>
  <si>
    <t xml:space="preserve">Baseline (d) – The existence and availability of procedures suitable for contracting for services or other requirements where technical capacity is a key criteria </t>
  </si>
  <si>
    <t xml:space="preserve">Baseline (e) – The existence and availability of user’s guide or manual for contracting entities </t>
  </si>
  <si>
    <t>Baseline (f) – The existence and availability of General Conditions of Contracts for public sector contracts covering goods, works and services consistent with national requirements and international requirements when applicable</t>
  </si>
  <si>
    <t>Pillar II - Central Institutional Framework and Capacity</t>
  </si>
  <si>
    <t xml:space="preserve">Indicator 3 – Mainstreaming Procedures into Public Financial Management </t>
  </si>
  <si>
    <t xml:space="preserve">Baseline (a) – Procurement planning and data on costing is part of the budget formulation process and contributes to multi-year planning </t>
  </si>
  <si>
    <t>Baseline (b) – Budget Law supports timely procurement, contract execution and payment</t>
  </si>
  <si>
    <t xml:space="preserve">Baseline (c) – No initiation of procurement actions without existing budget appropriations </t>
  </si>
  <si>
    <t xml:space="preserve">Baseline (d) – Contract execution is subject to budgetary controls to ensure sufficient funding for contract </t>
  </si>
  <si>
    <t xml:space="preserve">Baseline (e) – Budgeting system provides for timely release of funds to make payments against contractual obligations </t>
  </si>
  <si>
    <t xml:space="preserve">Indicator 4  – Functional Normative Body (the Body) at the Centre </t>
  </si>
  <si>
    <t xml:space="preserve">Baseline (b) – The responsibilities of the Body address a defined set of functions which include, but are not limited to: the provisions of advise to contracting entities; drafting amendments to the legislative and regulatory framework and implementing regulations; providing monitoring of public procurement; providing procurement information; reporting on procurement to other parts of government; developing and supporting implementation of initiatives for improvements of the development of implementing staff </t>
  </si>
  <si>
    <t>Baseline (c) – Organization and staffing of the Body and the level of independence and authority (formal power) of the body to exercise its duties is sufficient and consistent with the responsibilities</t>
  </si>
  <si>
    <t xml:space="preserve">Baseline (d) – Responsibilities of the Body provide for separation and clarity so as to avoid conflict of interest </t>
  </si>
  <si>
    <t xml:space="preserve">Baseline (c) – Systems and procedures exist for collection and monitoring of national procurement statistics </t>
  </si>
  <si>
    <t xml:space="preserve">Baseline (d) – Quality control standards are disseminated and used to evaluate performance of staff and address capacity development issues </t>
  </si>
  <si>
    <t xml:space="preserve">Baseline (a) – At the contracting entity level, the level of procurement competence among government officials within the entity is consistent with their procurement responsibilities </t>
  </si>
  <si>
    <t xml:space="preserve">Baseline (b) – At the contracting entity level, the procurement training and information programmes implemented for government officials, as well as for private sector participants is consistent with demand </t>
  </si>
  <si>
    <t xml:space="preserve">Baseline (c) – At the contracting entity level, the existence of administrative systems for public procurement operations, and information databases to support monitoring of performance and reporting to and responding to the needs of other related government systems </t>
  </si>
  <si>
    <t xml:space="preserve">Baseline (d) – At the contracting entity level, the existence and implementation of internal control mechanisms for the undertaking of procurement operations at the contracting level, including a code of conduct, separation of responsibilities as a check/balance mechanism and oversight/control of signature/approval authority </t>
  </si>
  <si>
    <t xml:space="preserve">Baseline (a) – The public procurement market in the country has sufficient numbers of producers/suppliers to provide for competition and comparative pricing for goods, works and services when compared to prices paid for similar requirements in local, regional or international markets as applicable </t>
  </si>
  <si>
    <t>Baseline (b) – The quality and consistency of submissions by the private sector to the government enables the application of the process leading to the award and completion of contracts</t>
  </si>
  <si>
    <t xml:space="preserve">Baseline (c) – The participation rate of tenderers in response to competitive tender invitations is consistent with the capacity of the marketplace </t>
  </si>
  <si>
    <t xml:space="preserve">Baseline (d) – The private sector confidence in the legal and regulatory framework governing the procurement process is evidenced by their use of complaints or protests mechanisms </t>
  </si>
  <si>
    <t>Baseline (a) – Procedures are defined for undertaking contract administration responsibilities to include inspection and acceptance procedures, quality control procedures and methods to review and issue contract amendments in a timely manner</t>
  </si>
  <si>
    <t xml:space="preserve">Baseline (b) – Dispute resolution procedures are included in the contract document providing for an efficient and fair process to resolve disputes arising during the performance of the contract </t>
  </si>
  <si>
    <t xml:space="preserve">Baseline (c) – Procedures exist to enforce the outcome of the dispute resolution process </t>
  </si>
  <si>
    <t xml:space="preserve">Baseline (a) – A legal framework, organization, policy and procedures for internal and external control and audit of public procurement operations exists and operates to provide a functioning control framework </t>
  </si>
  <si>
    <t xml:space="preserve">Baseline (b) – Enforcement and follow-up on findings and recommendations of the control framework provide an environment that fosters compliance </t>
  </si>
  <si>
    <t xml:space="preserve">Baseline (c) – The internal control system provides timely information on compliance to enable management action </t>
  </si>
  <si>
    <t xml:space="preserve">Baseline (d) – The internal control systems are sufficiently defined to enable performance audits to be conducted </t>
  </si>
  <si>
    <t xml:space="preserve">Baseline (e) – Auditors are sufficiently informed about procurement requirements and controls systems to conduct quality audits that contribute to compliance </t>
  </si>
  <si>
    <t xml:space="preserve">Baseline (a) – The existence and operation of a complaint review system that gives participants in the public procurement process a right to file a complaint within the framework of an administrative and judicial review procedure </t>
  </si>
  <si>
    <t xml:space="preserve">Baseline (b) – Decisions are deliberated on the basis of available information and the final decision can be reviewed and ruled upon by a body with judicial capacity under the law </t>
  </si>
  <si>
    <t xml:space="preserve">Baseline (c) – The complaint review system has the capacity to handle lodged complaints efficiently and a means to enforce the remedy imposed </t>
  </si>
  <si>
    <t>Baseline (d) – The system operates in a fair manner, with outcomes of decisions balanced and justified on the basis of available information</t>
  </si>
  <si>
    <t xml:space="preserve">Baseline (e) – Decisions are published and made available to the public </t>
  </si>
  <si>
    <t xml:space="preserve">Baseline (f) – Administrative review body is separate from the regulatory body </t>
  </si>
  <si>
    <t xml:space="preserve">Baseline (a) – Access to information is supported by publication and distribution of information through available media with support from information technology when feasible </t>
  </si>
  <si>
    <t>Baseline (b) – Systems exist to collect key data related to performance of the procurement system and to report regularly</t>
  </si>
  <si>
    <t xml:space="preserve">Baseline (c) – Records are maintained to validate data </t>
  </si>
  <si>
    <t xml:space="preserve">Baseline (b) – Special measures by the government to prevent and detect potential fraud and corruption in public procurement is addressed in an anti-corruption programme </t>
  </si>
  <si>
    <t xml:space="preserve">Baseline (c) – Stakeholders (private sector and civil society) support the creation of a procurement market known for its integrity and ethical behaviour </t>
  </si>
  <si>
    <t xml:space="preserve">4(b) – The Body has a defined set of responsibilities </t>
  </si>
  <si>
    <t xml:space="preserve"> Assessment of the Philippines' Public Procurement System for 2006</t>
  </si>
  <si>
    <t xml:space="preserve">NA - No baseline elements substantially met </t>
  </si>
  <si>
    <t xml:space="preserve">SA - More than 50% of the baseline elements substantially met </t>
  </si>
  <si>
    <t>PA - Less than 50% of the baseline elements substantially met</t>
  </si>
  <si>
    <t>FA - All baseline elements are substantially met</t>
  </si>
  <si>
    <t>Legend:</t>
  </si>
  <si>
    <t xml:space="preserve">1(a) – Scope of application and coverage of the legislative and regulatory framework </t>
  </si>
  <si>
    <t xml:space="preserve">1 (b) – Procurement methods 
</t>
  </si>
  <si>
    <t>1(c) – Advertising rules and time limits</t>
  </si>
  <si>
    <t xml:space="preserve">1(d) – Rules on participation </t>
  </si>
  <si>
    <t xml:space="preserve">1(e) – Tender documentation and technical specifications </t>
  </si>
  <si>
    <t xml:space="preserve">1(f) – Tender evaluation and award criteria </t>
  </si>
  <si>
    <t xml:space="preserve">1(g) – Submission, receipt and opening of tenders 
</t>
  </si>
  <si>
    <t xml:space="preserve">1(h) – Complaint </t>
  </si>
  <si>
    <t xml:space="preserve"> C.  Philippines: BIS Rating Sheet and Charts</t>
  </si>
  <si>
    <t xml:space="preserve">2. All areas of procuremnt included </t>
  </si>
  <si>
    <t xml:space="preserve">3. Use of public funds regardless of value </t>
  </si>
  <si>
    <t>1. Preference for open and competitive bidding</t>
  </si>
  <si>
    <t>3. Defined basis for use of other procurement method</t>
  </si>
  <si>
    <t>4. Justifications and controls for negotiation/direct contractring</t>
  </si>
  <si>
    <t>1. Mandatory and accessible publication of opportunities</t>
  </si>
  <si>
    <t>2. Mandatory publication of results based on thresholds</t>
  </si>
  <si>
    <t>3. Minimum time limits for submission of tenders consistent with methods of  procurement</t>
  </si>
  <si>
    <t>1. Fair, predictable and defined rules based on qualifications</t>
  </si>
  <si>
    <t>2. Limited and controlled use of price preferential clauses</t>
  </si>
  <si>
    <t xml:space="preserve">4. Equal treatment for government owned enterprises in competitive procurement </t>
  </si>
  <si>
    <t>1. Minimum content of tender documentation specified</t>
  </si>
  <si>
    <t>2. Neutral technical specifications with reference to international standards where possible</t>
  </si>
  <si>
    <t>1. Objective, fair, and pre-disclosed criteria for evaluation/award</t>
  </si>
  <si>
    <t>2. Clear methodology for evaluation based on disclosed factors</t>
  </si>
  <si>
    <t>1. Public opening in a defined manner</t>
  </si>
  <si>
    <t>2. Clear requirement to maintain records for review/audit</t>
  </si>
  <si>
    <t>1. Complaint and remedy procedures included and provides for fair, independent and timely implementation</t>
  </si>
  <si>
    <t xml:space="preserve">Baseline (a) – The status and basis for the functional normative body at the centre is covered in the legislative and regulatory framework </t>
  </si>
  <si>
    <t xml:space="preserve">Baseline (a) – A system exists for collection and dissemination of procurement information, including tender invitations, request for proposals and contract award information </t>
  </si>
  <si>
    <t xml:space="preserve">Baseline (b) – A sustainable strategy exists to provide training advice and assistance to develop the capacity of government and private sector participants to understand the rules and regulations and how they should be implemented </t>
  </si>
  <si>
    <t xml:space="preserve">Baseline (a) – The legal and regulatory framework for procurement, including tender and contract documents, includes provisions addressing the issues of corruption, fraud, conflict of interest and unethical behaviour and states actions which can be taken with regard to such behaviour (either directly or by reference to other laws) </t>
  </si>
  <si>
    <t>NA - No Baseline elements substantially met</t>
  </si>
  <si>
    <t>PA - Less than 50% of Baseline elements substantially met</t>
  </si>
  <si>
    <t>SA - More than 50% of Baseline elements substantially met</t>
  </si>
  <si>
    <t>FA - All Baseline elements are substantially met</t>
  </si>
  <si>
    <t>sf</t>
  </si>
  <si>
    <t>ANNEX  A</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</si>
</sst>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Php&quot;#,##0_);\(&quot;Php&quot;#,##0\)"/>
    <numFmt numFmtId="171" formatCode="&quot;Php&quot;#,##0_);[Red]\(&quot;Php&quot;#,##0\)"/>
    <numFmt numFmtId="172" formatCode="&quot;Php&quot;#,##0.00_);\(&quot;Php&quot;#,##0.00\)"/>
    <numFmt numFmtId="173" formatCode="&quot;Php&quot;#,##0.00_);[Red]\(&quot;Php&quot;#,##0.00\)"/>
    <numFmt numFmtId="174" formatCode="_(&quot;Php&quot;* #,##0_);_(&quot;Php&quot;* \(#,##0\);_(&quot;Php&quot;* &quot;-&quot;_);_(@_)"/>
    <numFmt numFmtId="175" formatCode="_(&quot;Php&quot;* #,##0.00_);_(&quot;Php&quot;* \(#,##0.00\);_(&quot;Php&quot;* &quot;-&quot;??_);_(@_)"/>
    <numFmt numFmtId="176" formatCode="0.000%"/>
    <numFmt numFmtId="177" formatCode="0.0%"/>
    <numFmt numFmtId="178" formatCode="0.00000"/>
    <numFmt numFmtId="179" formatCode="0.0000"/>
    <numFmt numFmtId="180" formatCode="0.000"/>
    <numFmt numFmtId="181" formatCode="&quot;$&quot;#,##0.00"/>
    <numFmt numFmtId="182" formatCode="0.0"/>
    <numFmt numFmtId="183" formatCode="[$-409]h:mm:ss\ AM/PM"/>
    <numFmt numFmtId="184" formatCode="[$-409]dddd\,\ mmmm\ dd\,\ yyyy"/>
    <numFmt numFmtId="185" formatCode="0.0000%"/>
    <numFmt numFmtId="186" formatCode="0.00000%"/>
    <numFmt numFmtId="187" formatCode="0.000000%"/>
    <numFmt numFmtId="188" formatCode="&quot;Yes&quot;;&quot;Yes&quot;;&quot;No&quot;"/>
    <numFmt numFmtId="189" formatCode="&quot;True&quot;;&quot;True&quot;;&quot;False&quot;"/>
    <numFmt numFmtId="190" formatCode="&quot;On&quot;;&quot;On&quot;;&quot;Off&quot;"/>
    <numFmt numFmtId="191" formatCode="[$€-2]\ #,##0.00_);[Red]\([$€-2]\ #,##0.00\)"/>
    <numFmt numFmtId="192" formatCode="&quot;P&quot;#,##0_);\(&quot;P&quot;#,##0\)"/>
    <numFmt numFmtId="193" formatCode="&quot;P&quot;#,##0_);[Red]\(&quot;P&quot;#,##0\)"/>
    <numFmt numFmtId="194" formatCode="&quot;P&quot;#,##0.00_);\(&quot;P&quot;#,##0.00\)"/>
    <numFmt numFmtId="195" formatCode="&quot;P&quot;#,##0.00_);[Red]\(&quot;P&quot;#,##0.00\)"/>
    <numFmt numFmtId="196" formatCode="_(&quot;P&quot;* #,##0_);_(&quot;P&quot;* \(#,##0\);_(&quot;P&quot;* &quot;-&quot;_);_(@_)"/>
    <numFmt numFmtId="197" formatCode="_(&quot;P&quot;* #,##0.00_);_(&quot;P&quot;* \(#,##0.00\);_(&quot;P&quot;* &quot;-&quot;??_);_(@_)"/>
  </numFmts>
  <fonts count="59">
    <font>
      <sz val="10"/>
      <name val="Arial"/>
      <family val="0"/>
    </font>
    <font>
      <b/>
      <sz val="10"/>
      <name val="Arial"/>
      <family val="2"/>
    </font>
    <font>
      <b/>
      <sz val="12"/>
      <name val="Arial"/>
      <family val="2"/>
    </font>
    <font>
      <sz val="8"/>
      <name val="Arial"/>
      <family val="2"/>
    </font>
    <font>
      <i/>
      <sz val="8"/>
      <name val="Arial"/>
      <family val="2"/>
    </font>
    <font>
      <b/>
      <sz val="8"/>
      <name val="Arial"/>
      <family val="2"/>
    </font>
    <font>
      <u val="single"/>
      <sz val="10"/>
      <color indexed="36"/>
      <name val="Arial"/>
      <family val="0"/>
    </font>
    <font>
      <u val="single"/>
      <sz val="10"/>
      <color indexed="12"/>
      <name val="Arial"/>
      <family val="0"/>
    </font>
    <font>
      <u val="single"/>
      <sz val="10"/>
      <name val="Arial"/>
      <family val="2"/>
    </font>
    <font>
      <b/>
      <sz val="14"/>
      <name val="Arial"/>
      <family val="2"/>
    </font>
    <font>
      <sz val="20"/>
      <color indexed="8"/>
      <name val="Arial"/>
      <family val="0"/>
    </font>
    <font>
      <b/>
      <sz val="11.5"/>
      <color indexed="8"/>
      <name val="Arial"/>
      <family val="0"/>
    </font>
    <font>
      <b/>
      <sz val="9.75"/>
      <color indexed="8"/>
      <name val="Arial"/>
      <family val="0"/>
    </font>
    <font>
      <sz val="10.25"/>
      <color indexed="8"/>
      <name val="Arial"/>
      <family val="0"/>
    </font>
    <font>
      <b/>
      <sz val="10.25"/>
      <color indexed="8"/>
      <name val="Arial"/>
      <family val="0"/>
    </font>
    <font>
      <b/>
      <sz val="9.25"/>
      <color indexed="8"/>
      <name val="Arial"/>
      <family val="0"/>
    </font>
    <font>
      <b/>
      <sz val="10"/>
      <color indexed="8"/>
      <name val="Arial"/>
      <family val="0"/>
    </font>
    <font>
      <sz val="10"/>
      <color indexed="8"/>
      <name val="Arial"/>
      <family val="0"/>
    </font>
    <font>
      <sz val="9.4"/>
      <color indexed="8"/>
      <name val="Arial"/>
      <family val="0"/>
    </font>
    <font>
      <sz val="9.75"/>
      <color indexed="8"/>
      <name val="Arial"/>
      <family val="0"/>
    </font>
    <font>
      <b/>
      <sz val="10.5"/>
      <color indexed="8"/>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b/>
      <sz val="23.75"/>
      <color indexed="8"/>
      <name val="Arial"/>
      <family val="0"/>
    </font>
    <font>
      <b/>
      <sz val="24"/>
      <color indexed="8"/>
      <name val="Arial"/>
      <family val="0"/>
    </font>
    <font>
      <b/>
      <sz val="13"/>
      <color indexed="8"/>
      <name val="Arial"/>
      <family val="0"/>
    </font>
    <font>
      <b/>
      <sz val="8"/>
      <color indexed="8"/>
      <name val="Arial"/>
      <family val="0"/>
    </font>
    <font>
      <b/>
      <sz val="12.25"/>
      <color indexed="8"/>
      <name val="Arial"/>
      <family val="0"/>
    </font>
    <font>
      <b/>
      <sz val="1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2">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Alignment="1">
      <alignment/>
    </xf>
    <xf numFmtId="0" fontId="0" fillId="33" borderId="0" xfId="0" applyFill="1" applyAlignment="1">
      <alignment/>
    </xf>
    <xf numFmtId="0" fontId="0" fillId="34" borderId="0" xfId="0" applyFill="1" applyAlignment="1">
      <alignment/>
    </xf>
    <xf numFmtId="0" fontId="1" fillId="0" borderId="0" xfId="0" applyFont="1" applyBorder="1" applyAlignment="1">
      <alignment horizontal="center"/>
    </xf>
    <xf numFmtId="0" fontId="2" fillId="0" borderId="10" xfId="0" applyFont="1" applyBorder="1" applyAlignment="1">
      <alignment/>
    </xf>
    <xf numFmtId="0" fontId="2" fillId="0" borderId="11" xfId="0" applyFont="1" applyBorder="1" applyAlignment="1">
      <alignment/>
    </xf>
    <xf numFmtId="0" fontId="0" fillId="0" borderId="11" xfId="0" applyBorder="1" applyAlignment="1">
      <alignment/>
    </xf>
    <xf numFmtId="0" fontId="3" fillId="0" borderId="0" xfId="0" applyFont="1" applyAlignment="1">
      <alignment/>
    </xf>
    <xf numFmtId="0" fontId="3" fillId="0" borderId="12"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12" xfId="0" applyFont="1" applyFill="1" applyBorder="1" applyAlignment="1">
      <alignment/>
    </xf>
    <xf numFmtId="0" fontId="3" fillId="0" borderId="0" xfId="0" applyFont="1" applyFill="1" applyBorder="1" applyAlignment="1">
      <alignment/>
    </xf>
    <xf numFmtId="9" fontId="3" fillId="35" borderId="0" xfId="0" applyNumberFormat="1" applyFont="1" applyFill="1" applyBorder="1" applyAlignment="1">
      <alignment/>
    </xf>
    <xf numFmtId="9" fontId="3" fillId="0" borderId="0" xfId="0" applyNumberFormat="1" applyFont="1" applyFill="1" applyBorder="1" applyAlignment="1">
      <alignment/>
    </xf>
    <xf numFmtId="0" fontId="3" fillId="0" borderId="13" xfId="0" applyFont="1" applyBorder="1" applyAlignment="1">
      <alignment horizontal="center"/>
    </xf>
    <xf numFmtId="0" fontId="3" fillId="0" borderId="0" xfId="0" applyFont="1" applyAlignment="1">
      <alignment horizontal="center"/>
    </xf>
    <xf numFmtId="2" fontId="3" fillId="0" borderId="0" xfId="0" applyNumberFormat="1" applyFont="1" applyBorder="1" applyAlignment="1">
      <alignment/>
    </xf>
    <xf numFmtId="10" fontId="3" fillId="0" borderId="12" xfId="0" applyNumberFormat="1" applyFont="1" applyFill="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Fill="1" applyAlignment="1">
      <alignment/>
    </xf>
    <xf numFmtId="0" fontId="5" fillId="0" borderId="0" xfId="0" applyFont="1" applyAlignment="1">
      <alignment/>
    </xf>
    <xf numFmtId="0" fontId="5" fillId="0" borderId="16" xfId="0" applyFont="1" applyBorder="1" applyAlignment="1">
      <alignment/>
    </xf>
    <xf numFmtId="0" fontId="5" fillId="0" borderId="17" xfId="0" applyFont="1" applyBorder="1" applyAlignment="1">
      <alignment/>
    </xf>
    <xf numFmtId="9" fontId="5" fillId="0" borderId="0" xfId="0" applyNumberFormat="1" applyFont="1" applyFill="1" applyAlignment="1">
      <alignment horizontal="center"/>
    </xf>
    <xf numFmtId="0" fontId="5" fillId="0" borderId="16" xfId="0" applyFont="1" applyFill="1" applyBorder="1" applyAlignment="1">
      <alignment/>
    </xf>
    <xf numFmtId="0" fontId="5" fillId="0" borderId="17" xfId="0" applyFont="1" applyFill="1" applyBorder="1" applyAlignment="1">
      <alignment/>
    </xf>
    <xf numFmtId="0" fontId="5" fillId="0" borderId="18" xfId="0" applyFont="1" applyBorder="1" applyAlignment="1">
      <alignment/>
    </xf>
    <xf numFmtId="0" fontId="5" fillId="0" borderId="12" xfId="0" applyFont="1" applyBorder="1" applyAlignment="1">
      <alignment/>
    </xf>
    <xf numFmtId="0" fontId="5" fillId="0" borderId="0" xfId="0" applyFont="1" applyBorder="1" applyAlignment="1">
      <alignment/>
    </xf>
    <xf numFmtId="0" fontId="5" fillId="0" borderId="12" xfId="0" applyFont="1" applyFill="1" applyBorder="1" applyAlignment="1">
      <alignment/>
    </xf>
    <xf numFmtId="0" fontId="5" fillId="0" borderId="0" xfId="0" applyFont="1" applyFill="1" applyBorder="1" applyAlignment="1">
      <alignment/>
    </xf>
    <xf numFmtId="0" fontId="0" fillId="0" borderId="13" xfId="0" applyBorder="1" applyAlignment="1">
      <alignment/>
    </xf>
    <xf numFmtId="2" fontId="0" fillId="0" borderId="0" xfId="0" applyNumberFormat="1" applyAlignment="1">
      <alignment/>
    </xf>
    <xf numFmtId="2" fontId="5" fillId="0" borderId="17" xfId="0" applyNumberFormat="1" applyFont="1" applyBorder="1" applyAlignment="1">
      <alignment/>
    </xf>
    <xf numFmtId="2" fontId="3" fillId="0" borderId="0" xfId="0" applyNumberFormat="1" applyFont="1" applyAlignment="1">
      <alignment/>
    </xf>
    <xf numFmtId="2" fontId="5" fillId="0" borderId="0" xfId="0" applyNumberFormat="1" applyFont="1" applyBorder="1" applyAlignment="1">
      <alignment/>
    </xf>
    <xf numFmtId="2" fontId="2" fillId="0" borderId="11" xfId="0" applyNumberFormat="1" applyFont="1" applyBorder="1" applyAlignment="1">
      <alignment/>
    </xf>
    <xf numFmtId="180" fontId="3" fillId="0" borderId="0" xfId="0" applyNumberFormat="1" applyFont="1" applyBorder="1" applyAlignment="1">
      <alignment/>
    </xf>
    <xf numFmtId="10" fontId="3" fillId="0" borderId="0" xfId="0" applyNumberFormat="1" applyFont="1" applyBorder="1" applyAlignment="1">
      <alignment/>
    </xf>
    <xf numFmtId="10" fontId="3" fillId="35" borderId="0" xfId="0" applyNumberFormat="1" applyFont="1" applyFill="1" applyBorder="1" applyAlignment="1">
      <alignment/>
    </xf>
    <xf numFmtId="10" fontId="3" fillId="0" borderId="0" xfId="0" applyNumberFormat="1" applyFont="1" applyFill="1" applyBorder="1" applyAlignment="1">
      <alignment/>
    </xf>
    <xf numFmtId="0" fontId="3" fillId="0" borderId="13" xfId="0" applyFont="1" applyBorder="1" applyAlignment="1">
      <alignment horizontal="center"/>
    </xf>
    <xf numFmtId="0" fontId="3" fillId="35" borderId="13" xfId="0" applyFont="1" applyFill="1" applyBorder="1" applyAlignment="1">
      <alignment horizontal="center"/>
    </xf>
    <xf numFmtId="10" fontId="3" fillId="35" borderId="12" xfId="0" applyNumberFormat="1" applyFont="1" applyFill="1" applyBorder="1" applyAlignment="1">
      <alignment horizontal="center"/>
    </xf>
    <xf numFmtId="10" fontId="3" fillId="0" borderId="13" xfId="0" applyNumberFormat="1" applyFont="1" applyBorder="1" applyAlignment="1">
      <alignment/>
    </xf>
    <xf numFmtId="10" fontId="3" fillId="0" borderId="0" xfId="0" applyNumberFormat="1" applyFont="1" applyAlignment="1">
      <alignment/>
    </xf>
    <xf numFmtId="10" fontId="3" fillId="0" borderId="19" xfId="0" applyNumberFormat="1" applyFont="1" applyBorder="1" applyAlignment="1">
      <alignment/>
    </xf>
    <xf numFmtId="10" fontId="3" fillId="0" borderId="15" xfId="0" applyNumberFormat="1" applyFont="1" applyBorder="1" applyAlignment="1">
      <alignment/>
    </xf>
    <xf numFmtId="10" fontId="3" fillId="0" borderId="14" xfId="0" applyNumberFormat="1" applyFont="1" applyFill="1" applyBorder="1" applyAlignment="1">
      <alignment/>
    </xf>
    <xf numFmtId="177" fontId="3" fillId="35" borderId="0" xfId="0" applyNumberFormat="1" applyFont="1" applyFill="1" applyBorder="1" applyAlignment="1">
      <alignment/>
    </xf>
    <xf numFmtId="180" fontId="3" fillId="0" borderId="0" xfId="0" applyNumberFormat="1" applyFont="1" applyFill="1" applyBorder="1" applyAlignment="1">
      <alignment/>
    </xf>
    <xf numFmtId="180" fontId="3" fillId="34" borderId="0" xfId="0" applyNumberFormat="1" applyFont="1" applyFill="1" applyBorder="1" applyAlignment="1">
      <alignment/>
    </xf>
    <xf numFmtId="180" fontId="3" fillId="0" borderId="12" xfId="0" applyNumberFormat="1" applyFont="1" applyFill="1" applyBorder="1" applyAlignment="1">
      <alignment/>
    </xf>
    <xf numFmtId="180" fontId="3" fillId="0" borderId="12" xfId="0" applyNumberFormat="1" applyFont="1" applyBorder="1" applyAlignment="1">
      <alignment/>
    </xf>
    <xf numFmtId="177" fontId="3" fillId="35" borderId="12" xfId="0" applyNumberFormat="1" applyFont="1" applyFill="1" applyBorder="1" applyAlignment="1">
      <alignment horizontal="center"/>
    </xf>
    <xf numFmtId="10" fontId="5" fillId="36" borderId="18" xfId="0" applyNumberFormat="1" applyFont="1" applyFill="1" applyBorder="1" applyAlignment="1">
      <alignment/>
    </xf>
    <xf numFmtId="0" fontId="5" fillId="36" borderId="13" xfId="0" applyFont="1" applyFill="1" applyBorder="1" applyAlignment="1">
      <alignment horizontal="center"/>
    </xf>
    <xf numFmtId="10" fontId="5" fillId="36" borderId="13" xfId="0" applyNumberFormat="1" applyFont="1" applyFill="1" applyBorder="1" applyAlignment="1">
      <alignment/>
    </xf>
    <xf numFmtId="10" fontId="5" fillId="36" borderId="12" xfId="0" applyNumberFormat="1" applyFont="1" applyFill="1" applyBorder="1" applyAlignment="1">
      <alignment horizontal="center"/>
    </xf>
    <xf numFmtId="180" fontId="3" fillId="34" borderId="0" xfId="0" applyNumberFormat="1" applyFont="1" applyFill="1" applyBorder="1" applyAlignment="1">
      <alignment horizontal="left" indent="1"/>
    </xf>
    <xf numFmtId="180" fontId="3" fillId="0" borderId="0" xfId="0" applyNumberFormat="1" applyFont="1" applyBorder="1" applyAlignment="1">
      <alignment horizontal="left" indent="1"/>
    </xf>
    <xf numFmtId="180" fontId="3" fillId="0" borderId="13" xfId="0" applyNumberFormat="1" applyFont="1" applyBorder="1" applyAlignment="1">
      <alignment horizontal="left" indent="1"/>
    </xf>
    <xf numFmtId="180" fontId="3" fillId="0" borderId="0" xfId="0" applyNumberFormat="1" applyFont="1" applyAlignment="1">
      <alignment horizontal="left" indent="1"/>
    </xf>
    <xf numFmtId="180" fontId="3" fillId="0" borderId="12" xfId="0" applyNumberFormat="1" applyFont="1" applyFill="1" applyBorder="1" applyAlignment="1">
      <alignment horizontal="left" indent="1"/>
    </xf>
    <xf numFmtId="180" fontId="3" fillId="0" borderId="0" xfId="0" applyNumberFormat="1" applyFont="1" applyFill="1" applyBorder="1" applyAlignment="1">
      <alignment horizontal="left" indent="1"/>
    </xf>
    <xf numFmtId="180" fontId="3" fillId="0" borderId="13" xfId="0" applyNumberFormat="1" applyFont="1" applyBorder="1" applyAlignment="1">
      <alignment/>
    </xf>
    <xf numFmtId="180" fontId="3" fillId="0" borderId="0" xfId="0" applyNumberFormat="1" applyFont="1" applyAlignment="1">
      <alignment/>
    </xf>
    <xf numFmtId="180" fontId="3" fillId="0" borderId="19" xfId="0" applyNumberFormat="1" applyFont="1" applyBorder="1" applyAlignment="1">
      <alignment/>
    </xf>
    <xf numFmtId="180" fontId="3" fillId="0" borderId="15" xfId="0" applyNumberFormat="1" applyFont="1" applyBorder="1" applyAlignment="1">
      <alignment/>
    </xf>
    <xf numFmtId="180" fontId="3" fillId="0" borderId="14" xfId="0" applyNumberFormat="1" applyFont="1" applyFill="1" applyBorder="1" applyAlignment="1">
      <alignment/>
    </xf>
    <xf numFmtId="0" fontId="3" fillId="0" borderId="12" xfId="0" applyFont="1" applyBorder="1" applyAlignment="1">
      <alignment horizontal="center"/>
    </xf>
    <xf numFmtId="10" fontId="5" fillId="36" borderId="18" xfId="0" applyNumberFormat="1" applyFont="1" applyFill="1" applyBorder="1" applyAlignment="1">
      <alignment horizontal="center"/>
    </xf>
    <xf numFmtId="10" fontId="5" fillId="36" borderId="16" xfId="0" applyNumberFormat="1" applyFont="1" applyFill="1" applyBorder="1" applyAlignment="1">
      <alignment horizontal="center"/>
    </xf>
    <xf numFmtId="0" fontId="5" fillId="36" borderId="18" xfId="0" applyFont="1" applyFill="1" applyBorder="1" applyAlignment="1">
      <alignment horizontal="center"/>
    </xf>
    <xf numFmtId="10" fontId="5" fillId="36" borderId="13" xfId="0" applyNumberFormat="1" applyFont="1" applyFill="1" applyBorder="1" applyAlignment="1">
      <alignment horizontal="center"/>
    </xf>
    <xf numFmtId="0" fontId="0" fillId="0" borderId="19" xfId="0" applyFill="1" applyBorder="1" applyAlignment="1">
      <alignment/>
    </xf>
    <xf numFmtId="0" fontId="0" fillId="0" borderId="19" xfId="0" applyBorder="1" applyAlignment="1">
      <alignment/>
    </xf>
    <xf numFmtId="2" fontId="0" fillId="0" borderId="19" xfId="0" applyNumberFormat="1" applyBorder="1" applyAlignment="1">
      <alignment/>
    </xf>
    <xf numFmtId="180" fontId="0" fillId="0" borderId="0" xfId="0" applyNumberFormat="1" applyAlignment="1">
      <alignment/>
    </xf>
    <xf numFmtId="180" fontId="0" fillId="0" borderId="0" xfId="0" applyNumberFormat="1" applyFill="1" applyAlignment="1">
      <alignment/>
    </xf>
    <xf numFmtId="180" fontId="3" fillId="34" borderId="0" xfId="0" applyNumberFormat="1" applyFont="1" applyFill="1" applyAlignment="1">
      <alignment/>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10" fontId="1" fillId="37" borderId="11" xfId="0" applyNumberFormat="1" applyFont="1" applyFill="1" applyBorder="1" applyAlignment="1">
      <alignment/>
    </xf>
    <xf numFmtId="10" fontId="0" fillId="0" borderId="11" xfId="0" applyNumberFormat="1" applyBorder="1" applyAlignment="1">
      <alignment/>
    </xf>
    <xf numFmtId="10" fontId="0" fillId="0" borderId="11" xfId="0" applyNumberFormat="1" applyFill="1" applyBorder="1" applyAlignment="1">
      <alignment/>
    </xf>
    <xf numFmtId="0" fontId="2" fillId="0" borderId="0" xfId="0" applyFont="1" applyAlignment="1">
      <alignment horizontal="center"/>
    </xf>
    <xf numFmtId="0" fontId="3" fillId="0" borderId="0" xfId="0" applyFont="1" applyAlignment="1">
      <alignment vertical="top"/>
    </xf>
    <xf numFmtId="0" fontId="4" fillId="0" borderId="0" xfId="0" applyFont="1" applyAlignment="1">
      <alignment vertical="top"/>
    </xf>
    <xf numFmtId="10" fontId="3" fillId="0" borderId="0" xfId="0" applyNumberFormat="1" applyFont="1" applyAlignment="1">
      <alignment/>
    </xf>
    <xf numFmtId="0" fontId="3" fillId="0" borderId="12" xfId="0" applyFont="1" applyBorder="1" applyAlignment="1">
      <alignment vertical="top"/>
    </xf>
    <xf numFmtId="0" fontId="3" fillId="0" borderId="0" xfId="0" applyFont="1" applyBorder="1" applyAlignment="1">
      <alignment vertical="top"/>
    </xf>
    <xf numFmtId="0" fontId="3" fillId="0" borderId="14" xfId="0" applyFont="1" applyBorder="1" applyAlignment="1">
      <alignment vertical="top"/>
    </xf>
    <xf numFmtId="0" fontId="3" fillId="0" borderId="19" xfId="0" applyFont="1" applyBorder="1" applyAlignment="1">
      <alignment vertical="top"/>
    </xf>
    <xf numFmtId="0" fontId="3" fillId="35" borderId="0" xfId="0" applyFont="1" applyFill="1" applyBorder="1" applyAlignment="1">
      <alignment vertical="top"/>
    </xf>
    <xf numFmtId="0" fontId="3" fillId="35" borderId="13" xfId="0" applyFont="1" applyFill="1" applyBorder="1" applyAlignment="1">
      <alignment vertical="top"/>
    </xf>
    <xf numFmtId="0" fontId="3" fillId="34" borderId="0" xfId="0" applyFont="1" applyFill="1" applyBorder="1" applyAlignment="1">
      <alignment vertical="top"/>
    </xf>
    <xf numFmtId="0" fontId="3" fillId="34" borderId="13" xfId="0" applyFont="1" applyFill="1" applyBorder="1" applyAlignment="1">
      <alignment vertical="top"/>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7" xfId="0" applyFont="1" applyBorder="1" applyAlignment="1">
      <alignment/>
    </xf>
    <xf numFmtId="2" fontId="3" fillId="0" borderId="17" xfId="0" applyNumberFormat="1" applyFont="1" applyBorder="1" applyAlignment="1">
      <alignment/>
    </xf>
    <xf numFmtId="0" fontId="3" fillId="0" borderId="17" xfId="0" applyFont="1" applyFill="1" applyBorder="1" applyAlignment="1">
      <alignment/>
    </xf>
    <xf numFmtId="0" fontId="3" fillId="0" borderId="0" xfId="0" applyFont="1" applyBorder="1" applyAlignment="1">
      <alignment horizontal="center"/>
    </xf>
    <xf numFmtId="180" fontId="3" fillId="0" borderId="0" xfId="0" applyNumberFormat="1" applyFont="1" applyFill="1" applyAlignment="1">
      <alignment/>
    </xf>
    <xf numFmtId="180" fontId="3" fillId="33" borderId="12" xfId="0" applyNumberFormat="1" applyFont="1" applyFill="1" applyBorder="1" applyAlignment="1">
      <alignment/>
    </xf>
    <xf numFmtId="10" fontId="3" fillId="0" borderId="13" xfId="0" applyNumberFormat="1" applyFont="1" applyBorder="1" applyAlignment="1">
      <alignment horizontal="center"/>
    </xf>
    <xf numFmtId="10" fontId="0" fillId="0" borderId="0" xfId="0" applyNumberFormat="1" applyAlignment="1">
      <alignment/>
    </xf>
    <xf numFmtId="2" fontId="3" fillId="0" borderId="0" xfId="0" applyNumberFormat="1" applyFont="1" applyFill="1" applyBorder="1" applyAlignment="1">
      <alignment/>
    </xf>
    <xf numFmtId="1" fontId="3" fillId="0" borderId="0" xfId="0" applyNumberFormat="1" applyFont="1" applyFill="1" applyAlignment="1">
      <alignment/>
    </xf>
    <xf numFmtId="0" fontId="3" fillId="34" borderId="19" xfId="0" applyFont="1" applyFill="1" applyBorder="1" applyAlignment="1">
      <alignment vertical="top" wrapText="1"/>
    </xf>
    <xf numFmtId="0" fontId="3" fillId="34" borderId="15" xfId="0" applyFont="1" applyFill="1" applyBorder="1" applyAlignment="1">
      <alignment vertical="top" wrapText="1"/>
    </xf>
    <xf numFmtId="0" fontId="0" fillId="34" borderId="0" xfId="0" applyFill="1" applyAlignment="1">
      <alignment/>
    </xf>
    <xf numFmtId="0" fontId="0" fillId="34" borderId="13" xfId="0" applyFill="1" applyBorder="1" applyAlignment="1">
      <alignment/>
    </xf>
    <xf numFmtId="0" fontId="3" fillId="0" borderId="19" xfId="0" applyFont="1" applyBorder="1" applyAlignment="1">
      <alignment/>
    </xf>
    <xf numFmtId="0" fontId="3" fillId="0" borderId="13" xfId="0" applyFont="1" applyFill="1" applyBorder="1" applyAlignment="1">
      <alignment/>
    </xf>
    <xf numFmtId="2" fontId="3" fillId="0" borderId="19" xfId="0" applyNumberFormat="1" applyFont="1" applyFill="1" applyBorder="1" applyAlignment="1">
      <alignment/>
    </xf>
    <xf numFmtId="0" fontId="3" fillId="0" borderId="15" xfId="0" applyFont="1" applyFill="1" applyBorder="1" applyAlignment="1">
      <alignment/>
    </xf>
    <xf numFmtId="180" fontId="3" fillId="0" borderId="13" xfId="0" applyNumberFormat="1" applyFont="1" applyFill="1" applyBorder="1" applyAlignment="1">
      <alignment/>
    </xf>
    <xf numFmtId="10" fontId="3" fillId="0" borderId="13" xfId="0" applyNumberFormat="1" applyFont="1" applyFill="1" applyBorder="1" applyAlignment="1">
      <alignment/>
    </xf>
    <xf numFmtId="0" fontId="3" fillId="0" borderId="19" xfId="0" applyFont="1" applyFill="1" applyBorder="1" applyAlignment="1">
      <alignment/>
    </xf>
    <xf numFmtId="180" fontId="3" fillId="0" borderId="19" xfId="0" applyNumberFormat="1" applyFont="1" applyFill="1" applyBorder="1" applyAlignment="1">
      <alignment/>
    </xf>
    <xf numFmtId="180" fontId="3" fillId="0" borderId="15" xfId="0" applyNumberFormat="1" applyFont="1" applyFill="1" applyBorder="1" applyAlignment="1">
      <alignment/>
    </xf>
    <xf numFmtId="2" fontId="0" fillId="0" borderId="20" xfId="0" applyNumberFormat="1" applyBorder="1" applyAlignment="1">
      <alignment/>
    </xf>
    <xf numFmtId="2" fontId="3" fillId="0" borderId="12" xfId="0" applyNumberFormat="1" applyFont="1" applyBorder="1" applyAlignment="1">
      <alignment/>
    </xf>
    <xf numFmtId="2" fontId="0" fillId="0" borderId="12" xfId="0" applyNumberFormat="1" applyBorder="1" applyAlignment="1">
      <alignment/>
    </xf>
    <xf numFmtId="2" fontId="3" fillId="34" borderId="12" xfId="0" applyNumberFormat="1" applyFont="1" applyFill="1" applyBorder="1" applyAlignment="1">
      <alignment/>
    </xf>
    <xf numFmtId="10" fontId="3" fillId="0" borderId="12" xfId="0" applyNumberFormat="1" applyFont="1" applyBorder="1" applyAlignment="1">
      <alignment/>
    </xf>
    <xf numFmtId="2" fontId="0" fillId="0" borderId="14" xfId="0" applyNumberFormat="1" applyBorder="1" applyAlignment="1">
      <alignment/>
    </xf>
    <xf numFmtId="2" fontId="5" fillId="0" borderId="16" xfId="0" applyNumberFormat="1" applyFont="1" applyBorder="1" applyAlignment="1">
      <alignment/>
    </xf>
    <xf numFmtId="2" fontId="3" fillId="0" borderId="12" xfId="0" applyNumberFormat="1" applyFont="1" applyFill="1" applyBorder="1" applyAlignment="1">
      <alignment/>
    </xf>
    <xf numFmtId="2" fontId="0" fillId="0" borderId="12" xfId="0" applyNumberFormat="1" applyFill="1" applyBorder="1" applyAlignment="1">
      <alignment/>
    </xf>
    <xf numFmtId="2" fontId="3" fillId="34" borderId="12" xfId="0" applyNumberFormat="1" applyFont="1" applyFill="1" applyBorder="1" applyAlignment="1">
      <alignment/>
    </xf>
    <xf numFmtId="2" fontId="0" fillId="0" borderId="12" xfId="0" applyNumberFormat="1" applyBorder="1" applyAlignment="1">
      <alignment/>
    </xf>
    <xf numFmtId="2" fontId="5" fillId="0" borderId="12" xfId="0" applyNumberFormat="1" applyFont="1" applyBorder="1" applyAlignment="1">
      <alignment/>
    </xf>
    <xf numFmtId="2" fontId="3" fillId="0" borderId="14" xfId="0" applyNumberFormat="1" applyFont="1" applyFill="1" applyBorder="1" applyAlignment="1">
      <alignment/>
    </xf>
    <xf numFmtId="2" fontId="0" fillId="0" borderId="14" xfId="0" applyNumberFormat="1" applyFill="1" applyBorder="1" applyAlignment="1">
      <alignment/>
    </xf>
    <xf numFmtId="0" fontId="5" fillId="0" borderId="20" xfId="0" applyFont="1" applyFill="1" applyBorder="1" applyAlignment="1">
      <alignment/>
    </xf>
    <xf numFmtId="1" fontId="3" fillId="34" borderId="12" xfId="0" applyNumberFormat="1" applyFont="1" applyFill="1" applyBorder="1" applyAlignment="1">
      <alignment/>
    </xf>
    <xf numFmtId="1" fontId="0" fillId="0" borderId="12" xfId="0" applyNumberFormat="1" applyFill="1" applyBorder="1" applyAlignment="1">
      <alignment/>
    </xf>
    <xf numFmtId="0" fontId="0" fillId="0" borderId="14" xfId="0" applyFill="1" applyBorder="1" applyAlignment="1">
      <alignment/>
    </xf>
    <xf numFmtId="1" fontId="3" fillId="0" borderId="12" xfId="0" applyNumberFormat="1" applyFont="1" applyFill="1" applyBorder="1" applyAlignment="1">
      <alignment/>
    </xf>
    <xf numFmtId="1" fontId="0" fillId="0" borderId="12" xfId="0" applyNumberFormat="1" applyFill="1" applyBorder="1" applyAlignment="1">
      <alignment/>
    </xf>
    <xf numFmtId="1" fontId="3" fillId="34" borderId="12" xfId="0" applyNumberFormat="1" applyFont="1" applyFill="1" applyBorder="1" applyAlignment="1">
      <alignment/>
    </xf>
    <xf numFmtId="1" fontId="0" fillId="0" borderId="14" xfId="0" applyNumberFormat="1" applyFill="1" applyBorder="1" applyAlignment="1">
      <alignment/>
    </xf>
    <xf numFmtId="1" fontId="5" fillId="0" borderId="16" xfId="0" applyNumberFormat="1" applyFont="1" applyFill="1" applyBorder="1" applyAlignment="1">
      <alignment/>
    </xf>
    <xf numFmtId="1" fontId="5" fillId="0" borderId="12" xfId="0" applyNumberFormat="1" applyFont="1" applyFill="1" applyBorder="1" applyAlignment="1">
      <alignment/>
    </xf>
    <xf numFmtId="1" fontId="3" fillId="0" borderId="14" xfId="0" applyNumberFormat="1" applyFont="1" applyFill="1" applyBorder="1" applyAlignment="1">
      <alignment/>
    </xf>
    <xf numFmtId="1" fontId="3" fillId="34" borderId="12" xfId="0" applyNumberFormat="1" applyFont="1" applyFill="1" applyBorder="1" applyAlignment="1">
      <alignment/>
    </xf>
    <xf numFmtId="180" fontId="3" fillId="33" borderId="14" xfId="0" applyNumberFormat="1" applyFont="1" applyFill="1" applyBorder="1" applyAlignment="1">
      <alignment/>
    </xf>
    <xf numFmtId="0" fontId="3" fillId="0" borderId="14" xfId="0" applyFont="1" applyFill="1" applyBorder="1" applyAlignment="1">
      <alignment/>
    </xf>
    <xf numFmtId="0" fontId="8" fillId="0" borderId="0" xfId="0" applyFont="1" applyAlignment="1">
      <alignment/>
    </xf>
    <xf numFmtId="2" fontId="0" fillId="0" borderId="0" xfId="0" applyNumberFormat="1" applyFill="1" applyAlignment="1">
      <alignment/>
    </xf>
    <xf numFmtId="0" fontId="0" fillId="0" borderId="0" xfId="0" applyFill="1" applyAlignment="1">
      <alignment horizontal="center"/>
    </xf>
    <xf numFmtId="0" fontId="3" fillId="0" borderId="0" xfId="0" applyFont="1" applyAlignment="1">
      <alignment/>
    </xf>
    <xf numFmtId="0" fontId="3" fillId="35" borderId="0" xfId="0" applyFont="1" applyFill="1" applyBorder="1" applyAlignment="1">
      <alignment vertical="top" wrapText="1"/>
    </xf>
    <xf numFmtId="0" fontId="3" fillId="35" borderId="13" xfId="0" applyFont="1" applyFill="1" applyBorder="1" applyAlignment="1">
      <alignment vertical="top" wrapText="1"/>
    </xf>
    <xf numFmtId="0" fontId="3" fillId="34" borderId="0" xfId="0" applyFont="1" applyFill="1" applyBorder="1" applyAlignment="1">
      <alignment vertical="top" wrapText="1"/>
    </xf>
    <xf numFmtId="0" fontId="3" fillId="34" borderId="13" xfId="0" applyFont="1" applyFill="1" applyBorder="1" applyAlignment="1">
      <alignment vertical="top" wrapText="1"/>
    </xf>
    <xf numFmtId="0" fontId="0" fillId="0" borderId="0" xfId="0" applyBorder="1" applyAlignment="1">
      <alignment vertical="top" wrapText="1"/>
    </xf>
    <xf numFmtId="0" fontId="5" fillId="36" borderId="16" xfId="0" applyFont="1" applyFill="1" applyBorder="1" applyAlignment="1">
      <alignment vertical="top" wrapText="1"/>
    </xf>
    <xf numFmtId="0" fontId="5" fillId="36" borderId="17" xfId="0" applyFont="1" applyFill="1" applyBorder="1" applyAlignment="1">
      <alignment vertical="top" wrapText="1"/>
    </xf>
    <xf numFmtId="0" fontId="5" fillId="36" borderId="18" xfId="0" applyFont="1" applyFill="1" applyBorder="1" applyAlignment="1">
      <alignment vertical="top" wrapText="1"/>
    </xf>
    <xf numFmtId="0" fontId="5" fillId="36" borderId="12" xfId="0" applyFont="1" applyFill="1" applyBorder="1" applyAlignment="1">
      <alignment vertical="top" wrapText="1"/>
    </xf>
    <xf numFmtId="0" fontId="5" fillId="36" borderId="0" xfId="0" applyFont="1" applyFill="1" applyBorder="1" applyAlignment="1">
      <alignment vertical="top" wrapText="1"/>
    </xf>
    <xf numFmtId="0" fontId="5" fillId="36" borderId="13" xfId="0" applyFont="1" applyFill="1" applyBorder="1" applyAlignment="1">
      <alignment vertical="top" wrapText="1"/>
    </xf>
    <xf numFmtId="0" fontId="3" fillId="34" borderId="19" xfId="0" applyFont="1" applyFill="1" applyBorder="1" applyAlignment="1">
      <alignment vertical="top" wrapText="1"/>
    </xf>
    <xf numFmtId="0" fontId="3" fillId="34" borderId="15" xfId="0" applyFont="1" applyFill="1" applyBorder="1" applyAlignment="1">
      <alignment vertical="top" wrapText="1"/>
    </xf>
    <xf numFmtId="0" fontId="3" fillId="34" borderId="0" xfId="0" applyFont="1" applyFill="1" applyBorder="1" applyAlignment="1">
      <alignment vertical="top" wrapText="1" shrinkToFit="1"/>
    </xf>
    <xf numFmtId="0" fontId="3" fillId="34" borderId="13" xfId="0" applyFont="1" applyFill="1" applyBorder="1" applyAlignment="1">
      <alignment vertical="top" wrapText="1" shrinkToFit="1"/>
    </xf>
    <xf numFmtId="0" fontId="0" fillId="0" borderId="0" xfId="0" applyAlignment="1">
      <alignment vertical="top" wrapText="1"/>
    </xf>
    <xf numFmtId="0" fontId="0" fillId="0" borderId="13" xfId="0"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3" fillId="0" borderId="13" xfId="0" applyFont="1" applyBorder="1" applyAlignment="1">
      <alignment vertical="top" wrapText="1"/>
    </xf>
    <xf numFmtId="0" fontId="3" fillId="33" borderId="0" xfId="0" applyFont="1" applyFill="1" applyBorder="1" applyAlignment="1">
      <alignment vertical="top" wrapText="1"/>
    </xf>
    <xf numFmtId="0" fontId="3" fillId="33" borderId="13" xfId="0" applyFont="1" applyFill="1"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186" fontId="1" fillId="37" borderId="11" xfId="0" applyNumberFormat="1" applyFont="1" applyFill="1" applyBorder="1" applyAlignment="1">
      <alignment horizontal="center"/>
    </xf>
    <xf numFmtId="186" fontId="1" fillId="37" borderId="21" xfId="0" applyNumberFormat="1" applyFont="1" applyFill="1" applyBorder="1" applyAlignment="1">
      <alignment horizontal="center"/>
    </xf>
    <xf numFmtId="0" fontId="1" fillId="38" borderId="22" xfId="0" applyFont="1" applyFill="1" applyBorder="1" applyAlignment="1">
      <alignment horizontal="center"/>
    </xf>
    <xf numFmtId="0" fontId="1" fillId="38" borderId="23" xfId="0" applyFont="1" applyFill="1" applyBorder="1" applyAlignment="1">
      <alignment horizontal="center"/>
    </xf>
    <xf numFmtId="0" fontId="1" fillId="38" borderId="24" xfId="0" applyFont="1" applyFill="1" applyBorder="1" applyAlignment="1">
      <alignment horizontal="center"/>
    </xf>
    <xf numFmtId="0" fontId="5" fillId="0" borderId="0" xfId="0" applyFont="1" applyBorder="1" applyAlignment="1">
      <alignment vertical="top" wrapText="1"/>
    </xf>
    <xf numFmtId="0" fontId="5" fillId="0" borderId="13" xfId="0" applyFont="1" applyBorder="1" applyAlignment="1">
      <alignment vertical="top" wrapText="1"/>
    </xf>
    <xf numFmtId="0" fontId="2" fillId="0" borderId="0" xfId="0" applyFont="1" applyAlignment="1">
      <alignment horizontal="center"/>
    </xf>
    <xf numFmtId="0" fontId="1" fillId="38" borderId="22" xfId="0" applyFont="1" applyFill="1" applyBorder="1" applyAlignment="1">
      <alignment horizontal="center" vertical="top"/>
    </xf>
    <xf numFmtId="0" fontId="1" fillId="38" borderId="23" xfId="0" applyFont="1" applyFill="1" applyBorder="1" applyAlignment="1">
      <alignment horizontal="center" vertical="top"/>
    </xf>
    <xf numFmtId="0" fontId="1" fillId="38" borderId="24" xfId="0" applyFont="1" applyFill="1" applyBorder="1" applyAlignment="1">
      <alignment horizontal="center" vertical="top"/>
    </xf>
    <xf numFmtId="0" fontId="0" fillId="0" borderId="23" xfId="0" applyBorder="1" applyAlignment="1">
      <alignment horizontal="center"/>
    </xf>
    <xf numFmtId="0" fontId="0" fillId="0" borderId="24" xfId="0" applyBorder="1" applyAlignment="1">
      <alignment horizontal="center"/>
    </xf>
    <xf numFmtId="0" fontId="3" fillId="34" borderId="0" xfId="0" applyFont="1" applyFill="1" applyBorder="1" applyAlignment="1">
      <alignment wrapText="1"/>
    </xf>
    <xf numFmtId="0" fontId="3" fillId="34" borderId="13" xfId="0" applyFont="1" applyFill="1" applyBorder="1" applyAlignment="1">
      <alignment wrapText="1"/>
    </xf>
    <xf numFmtId="0" fontId="0" fillId="0" borderId="0" xfId="0" applyAlignment="1">
      <alignment wrapText="1"/>
    </xf>
    <xf numFmtId="0" fontId="0" fillId="0" borderId="13" xfId="0" applyBorder="1" applyAlignment="1">
      <alignment wrapText="1"/>
    </xf>
    <xf numFmtId="0" fontId="0" fillId="0" borderId="19" xfId="0" applyBorder="1" applyAlignment="1">
      <alignment wrapText="1"/>
    </xf>
    <xf numFmtId="0" fontId="0" fillId="0" borderId="15" xfId="0" applyBorder="1" applyAlignment="1">
      <alignment wrapText="1"/>
    </xf>
    <xf numFmtId="0" fontId="0" fillId="0" borderId="0" xfId="0" applyAlignment="1">
      <alignment vertical="top" wrapText="1" shrinkToFit="1"/>
    </xf>
    <xf numFmtId="0" fontId="0" fillId="0" borderId="13" xfId="0" applyBorder="1" applyAlignment="1">
      <alignment vertical="top" wrapText="1" shrinkToFit="1"/>
    </xf>
    <xf numFmtId="0" fontId="0" fillId="0" borderId="0" xfId="0" applyAlignment="1">
      <alignment/>
    </xf>
    <xf numFmtId="0" fontId="0" fillId="0" borderId="13" xfId="0" applyBorder="1" applyAlignment="1">
      <alignment/>
    </xf>
    <xf numFmtId="0" fontId="9" fillId="0" borderId="0" xfId="0" applyFont="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worksheet" Target="worksheets/sheet4.xml" /><Relationship Id="rId11" Type="http://schemas.openxmlformats.org/officeDocument/2006/relationships/worksheet" Target="worksheets/sheet5.xml" /><Relationship Id="rId12" Type="http://schemas.openxmlformats.org/officeDocument/2006/relationships/worksheet" Target="worksheets/sheet6.xml" /><Relationship Id="rId13" Type="http://schemas.openxmlformats.org/officeDocument/2006/relationships/chartsheet" Target="chartsheets/sheet7.xml" /><Relationship Id="rId14" Type="http://schemas.openxmlformats.org/officeDocument/2006/relationships/chartsheet" Target="chartsheets/sheet8.xml" /><Relationship Id="rId15" Type="http://schemas.openxmlformats.org/officeDocument/2006/relationships/chartsheet" Target="chartsheets/sheet9.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75" b="1" i="0" u="none" baseline="0">
                <a:solidFill>
                  <a:srgbClr val="000000"/>
                </a:solidFill>
                <a:latin typeface="Arial"/>
                <a:ea typeface="Arial"/>
                <a:cs typeface="Arial"/>
              </a:rPr>
              <a:t>Philippines Level of Achievement: BIS Pillars</a:t>
            </a:r>
          </a:p>
        </c:rich>
      </c:tx>
      <c:layout>
        <c:manualLayout>
          <c:xMode val="factor"/>
          <c:yMode val="factor"/>
          <c:x val="-0.00625"/>
          <c:y val="0"/>
        </c:manualLayout>
      </c:layout>
      <c:spPr>
        <a:noFill/>
        <a:ln>
          <a:noFill/>
        </a:ln>
      </c:spPr>
    </c:title>
    <c:view3D>
      <c:rotX val="20"/>
      <c:hPercent val="58"/>
      <c:rotY val="130"/>
      <c:depthPercent val="40"/>
      <c:rAngAx val="1"/>
    </c:view3D>
    <c:plotArea>
      <c:layout>
        <c:manualLayout>
          <c:xMode val="edge"/>
          <c:yMode val="edge"/>
          <c:x val="0.08475"/>
          <c:y val="0.154"/>
          <c:w val="0.8165"/>
          <c:h val="0.7765"/>
        </c:manualLayout>
      </c:layout>
      <c:bar3DChart>
        <c:barDir val="col"/>
        <c:grouping val="standard"/>
        <c:varyColors val="0"/>
        <c:ser>
          <c:idx val="0"/>
          <c:order val="0"/>
          <c:tx>
            <c:v>Pillar I (FA)</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'!$R$5</c:f>
              <c:numCache>
                <c:ptCount val="1"/>
                <c:pt idx="0">
                  <c:v>0.22436</c:v>
                </c:pt>
              </c:numCache>
            </c:numRef>
          </c:val>
          <c:shape val="box"/>
        </c:ser>
        <c:ser>
          <c:idx val="1"/>
          <c:order val="1"/>
          <c:tx>
            <c:v>Pillar II (SA)</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'!$R$62</c:f>
              <c:numCache>
                <c:ptCount val="1"/>
                <c:pt idx="0">
                  <c:v>0.179</c:v>
                </c:pt>
              </c:numCache>
            </c:numRef>
          </c:val>
          <c:shape val="box"/>
        </c:ser>
        <c:ser>
          <c:idx val="2"/>
          <c:order val="2"/>
          <c:tx>
            <c:v>Pillar III (PA)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'!$R$102</c:f>
              <c:numCache>
                <c:ptCount val="1"/>
                <c:pt idx="0">
                  <c:v>0.125</c:v>
                </c:pt>
              </c:numCache>
            </c:numRef>
          </c:val>
          <c:shape val="box"/>
        </c:ser>
        <c:ser>
          <c:idx val="3"/>
          <c:order val="3"/>
          <c:tx>
            <c:v>Pillar IV (SA)</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'!$R$148</c:f>
              <c:numCache>
                <c:ptCount val="1"/>
                <c:pt idx="0">
                  <c:v>0.15050000000000002</c:v>
                </c:pt>
              </c:numCache>
            </c:numRef>
          </c:val>
          <c:shape val="box"/>
        </c:ser>
        <c:gapWidth val="200"/>
        <c:shape val="box"/>
        <c:axId val="17668650"/>
        <c:axId val="24800123"/>
        <c:axId val="21874516"/>
      </c:bar3DChart>
      <c:catAx>
        <c:axId val="17668650"/>
        <c:scaling>
          <c:orientation val="minMax"/>
        </c:scaling>
        <c:axPos val="b"/>
        <c:delete val="1"/>
        <c:majorTickMark val="out"/>
        <c:minorTickMark val="none"/>
        <c:tickLblPos val="nextTo"/>
        <c:crossAx val="24800123"/>
        <c:crosses val="autoZero"/>
        <c:auto val="1"/>
        <c:lblOffset val="100"/>
        <c:tickLblSkip val="1"/>
        <c:noMultiLvlLbl val="0"/>
      </c:catAx>
      <c:valAx>
        <c:axId val="248001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17668650"/>
        <c:crossesAt val="1"/>
        <c:crossBetween val="between"/>
        <c:dispUnits/>
      </c:valAx>
      <c:serAx>
        <c:axId val="218745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24800123"/>
        <c:crosses val="autoZero"/>
        <c:tickLblSkip val="1"/>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2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97925"/>
          <c:h val="0.966"/>
        </c:manualLayout>
      </c:layout>
      <c:barChart>
        <c:barDir val="col"/>
        <c:grouping val="clustered"/>
        <c:varyColors val="0"/>
        <c:axId val="64046489"/>
        <c:axId val="39547490"/>
      </c:barChart>
      <c:catAx>
        <c:axId val="64046489"/>
        <c:scaling>
          <c:orientation val="minMax"/>
        </c:scaling>
        <c:axPos val="b"/>
        <c:delete val="0"/>
        <c:numFmt formatCode="General" sourceLinked="1"/>
        <c:majorTickMark val="cross"/>
        <c:minorTickMark val="none"/>
        <c:tickLblPos val="nextTo"/>
        <c:spPr>
          <a:ln w="3175">
            <a:solidFill>
              <a:srgbClr val="000000"/>
            </a:solidFill>
          </a:ln>
        </c:spPr>
        <c:crossAx val="39547490"/>
        <c:crosses val="autoZero"/>
        <c:auto val="1"/>
        <c:lblOffset val="100"/>
        <c:tickLblSkip val="1"/>
        <c:noMultiLvlLbl val="0"/>
      </c:catAx>
      <c:valAx>
        <c:axId val="39547490"/>
        <c:scaling>
          <c:orientation val="minMax"/>
        </c:scaling>
        <c:axPos val="l"/>
        <c:delete val="0"/>
        <c:numFmt formatCode="General" sourceLinked="1"/>
        <c:majorTickMark val="cross"/>
        <c:minorTickMark val="none"/>
        <c:tickLblPos val="nextTo"/>
        <c:spPr>
          <a:ln w="3175">
            <a:solidFill>
              <a:srgbClr val="000000"/>
            </a:solidFill>
          </a:ln>
        </c:spPr>
        <c:crossAx val="6404648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solidFill>
                  <a:srgbClr val="000000"/>
                </a:solidFill>
                <a:latin typeface="Arial"/>
                <a:ea typeface="Arial"/>
                <a:cs typeface="Arial"/>
              </a:rPr>
              <a:t>Philippines Level of Achievement: BIS Pillars</a:t>
            </a:r>
          </a:p>
        </c:rich>
      </c:tx>
      <c:layout>
        <c:manualLayout>
          <c:xMode val="factor"/>
          <c:yMode val="factor"/>
          <c:x val="0.01975"/>
          <c:y val="0.017"/>
        </c:manualLayout>
      </c:layout>
      <c:spPr>
        <a:noFill/>
        <a:ln>
          <a:noFill/>
        </a:ln>
      </c:spPr>
    </c:title>
    <c:view3D>
      <c:rotX val="15"/>
      <c:hPercent val="51"/>
      <c:rotY val="30"/>
      <c:depthPercent val="100"/>
      <c:rAngAx val="1"/>
    </c:view3D>
    <c:plotArea>
      <c:layout>
        <c:manualLayout>
          <c:xMode val="edge"/>
          <c:yMode val="edge"/>
          <c:x val="0.01525"/>
          <c:y val="0.089"/>
          <c:w val="0.9595"/>
          <c:h val="0.83225"/>
        </c:manualLayout>
      </c:layout>
      <c:bar3DChart>
        <c:barDir val="col"/>
        <c:grouping val="clustered"/>
        <c:varyColors val="0"/>
        <c:shape val="box"/>
        <c:axId val="20383091"/>
        <c:axId val="49230092"/>
      </c:bar3DChart>
      <c:catAx>
        <c:axId val="20383091"/>
        <c:scaling>
          <c:orientation val="minMax"/>
        </c:scaling>
        <c:axPos val="b"/>
        <c:title>
          <c:tx>
            <c:rich>
              <a:bodyPr vert="horz" rot="0" anchor="ctr"/>
              <a:lstStyle/>
              <a:p>
                <a:pPr algn="ctr">
                  <a:defRPr/>
                </a:pPr>
                <a:r>
                  <a:rPr lang="en-US" cap="none" sz="1225" b="1" i="0" u="none" baseline="0">
                    <a:solidFill>
                      <a:srgbClr val="000000"/>
                    </a:solidFill>
                    <a:latin typeface="Arial"/>
                    <a:ea typeface="Arial"/>
                    <a:cs typeface="Arial"/>
                  </a:rPr>
                  <a:t>Pillars</a:t>
                </a:r>
              </a:p>
            </c:rich>
          </c:tx>
          <c:layout>
            <c:manualLayout>
              <c:xMode val="factor"/>
              <c:yMode val="factor"/>
              <c:x val="0.73175"/>
              <c:y val="0.88475"/>
            </c:manualLayout>
          </c:layout>
          <c:overlay val="0"/>
          <c:spPr>
            <a:noFill/>
            <a:ln>
              <a:noFill/>
            </a:ln>
          </c:spPr>
        </c:title>
        <c:delete val="0"/>
        <c:numFmt formatCode="General" sourceLinked="1"/>
        <c:majorTickMark val="out"/>
        <c:minorTickMark val="none"/>
        <c:tickLblPos val="low"/>
        <c:spPr>
          <a:ln w="3175">
            <a:solidFill>
              <a:srgbClr val="000000"/>
            </a:solidFill>
          </a:ln>
        </c:spPr>
        <c:crossAx val="49230092"/>
        <c:crosses val="autoZero"/>
        <c:auto val="1"/>
        <c:lblOffset val="100"/>
        <c:tickLblSkip val="1"/>
        <c:noMultiLvlLbl val="0"/>
      </c:catAx>
      <c:valAx>
        <c:axId val="492300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20383091"/>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97925"/>
          <c:h val="0.966"/>
        </c:manualLayout>
      </c:layout>
      <c:barChart>
        <c:barDir val="col"/>
        <c:grouping val="clustered"/>
        <c:varyColors val="0"/>
        <c:axId val="40417645"/>
        <c:axId val="28214486"/>
      </c:barChart>
      <c:catAx>
        <c:axId val="40417645"/>
        <c:scaling>
          <c:orientation val="minMax"/>
        </c:scaling>
        <c:axPos val="b"/>
        <c:delete val="0"/>
        <c:numFmt formatCode="General" sourceLinked="1"/>
        <c:majorTickMark val="cross"/>
        <c:minorTickMark val="none"/>
        <c:tickLblPos val="nextTo"/>
        <c:spPr>
          <a:ln w="3175">
            <a:solidFill>
              <a:srgbClr val="000000"/>
            </a:solidFill>
          </a:ln>
        </c:spPr>
        <c:crossAx val="28214486"/>
        <c:crosses val="autoZero"/>
        <c:auto val="1"/>
        <c:lblOffset val="100"/>
        <c:tickLblSkip val="1"/>
        <c:noMultiLvlLbl val="0"/>
      </c:catAx>
      <c:valAx>
        <c:axId val="28214486"/>
        <c:scaling>
          <c:orientation val="minMax"/>
        </c:scaling>
        <c:axPos val="l"/>
        <c:delete val="0"/>
        <c:numFmt formatCode="General" sourceLinked="1"/>
        <c:majorTickMark val="cross"/>
        <c:minorTickMark val="none"/>
        <c:tickLblPos val="nextTo"/>
        <c:spPr>
          <a:ln w="3175">
            <a:solidFill>
              <a:srgbClr val="000000"/>
            </a:solidFill>
          </a:ln>
        </c:spPr>
        <c:crossAx val="4041764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Philippines Level of Achievement: BIS Indicators</a:t>
            </a:r>
          </a:p>
        </c:rich>
      </c:tx>
      <c:layout>
        <c:manualLayout>
          <c:xMode val="factor"/>
          <c:yMode val="factor"/>
          <c:x val="0"/>
          <c:y val="0.04225"/>
        </c:manualLayout>
      </c:layout>
      <c:spPr>
        <a:noFill/>
        <a:ln>
          <a:noFill/>
        </a:ln>
      </c:spPr>
    </c:title>
    <c:view3D>
      <c:rotX val="90"/>
      <c:hPercent val="52"/>
      <c:rotY val="134"/>
      <c:depthPercent val="70"/>
      <c:rAngAx val="1"/>
    </c:view3D>
    <c:plotArea>
      <c:layout>
        <c:manualLayout>
          <c:xMode val="edge"/>
          <c:yMode val="edge"/>
          <c:x val="0.01425"/>
          <c:y val="0.146"/>
          <c:w val="0.9675"/>
          <c:h val="0.82875"/>
        </c:manualLayout>
      </c:layout>
      <c:bar3DChart>
        <c:barDir val="col"/>
        <c:grouping val="standard"/>
        <c:varyColors val="0"/>
        <c:ser>
          <c:idx val="0"/>
          <c:order val="0"/>
          <c:tx>
            <c:v>Indicator 1 (FA)</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'!$T$7</c:f>
              <c:numCache>
                <c:ptCount val="1"/>
                <c:pt idx="0">
                  <c:v>0.9623999999999999</c:v>
                </c:pt>
              </c:numCache>
            </c:numRef>
          </c:val>
          <c:shape val="box"/>
        </c:ser>
        <c:ser>
          <c:idx val="1"/>
          <c:order val="1"/>
          <c:tx>
            <c:v>Indicator 2 (FA)</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'!$T$44</c:f>
              <c:numCache>
                <c:ptCount val="1"/>
                <c:pt idx="0">
                  <c:v>0.8000000000000002</c:v>
                </c:pt>
              </c:numCache>
            </c:numRef>
          </c:val>
          <c:shape val="box"/>
        </c:ser>
        <c:ser>
          <c:idx val="2"/>
          <c:order val="2"/>
          <c:tx>
            <c:v>Indicator 3 (SA)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'!$T$63</c:f>
              <c:numCache>
                <c:ptCount val="1"/>
                <c:pt idx="0">
                  <c:v>0.8999999999999999</c:v>
                </c:pt>
              </c:numCache>
            </c:numRef>
          </c:val>
          <c:shape val="box"/>
        </c:ser>
        <c:ser>
          <c:idx val="3"/>
          <c:order val="3"/>
          <c:tx>
            <c:v>Indicator 4 (FA)</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'!$T$74</c:f>
              <c:numCache>
                <c:ptCount val="1"/>
                <c:pt idx="0">
                  <c:v>1</c:v>
                </c:pt>
              </c:numCache>
            </c:numRef>
          </c:val>
          <c:shape val="box"/>
        </c:ser>
        <c:ser>
          <c:idx val="4"/>
          <c:order val="4"/>
          <c:tx>
            <c:v>Indicator 5 (PA)</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'!$T$89</c:f>
              <c:numCache>
                <c:ptCount val="1"/>
                <c:pt idx="0">
                  <c:v>0.22500000000000003</c:v>
                </c:pt>
              </c:numCache>
            </c:numRef>
          </c:val>
          <c:shape val="box"/>
        </c:ser>
        <c:ser>
          <c:idx val="5"/>
          <c:order val="5"/>
          <c:tx>
            <c:v>Indicator 6 (PA)</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'!$T$103</c:f>
              <c:numCache>
                <c:ptCount val="1"/>
                <c:pt idx="0">
                  <c:v>0.25</c:v>
                </c:pt>
              </c:numCache>
            </c:numRef>
          </c:val>
          <c:shape val="box"/>
        </c:ser>
        <c:ser>
          <c:idx val="6"/>
          <c:order val="6"/>
          <c:tx>
            <c:v>Indicator 7 (PA)</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'!$T$120</c:f>
              <c:numCache>
                <c:ptCount val="1"/>
                <c:pt idx="0">
                  <c:v>0.5</c:v>
                </c:pt>
              </c:numCache>
            </c:numRef>
          </c:val>
          <c:shape val="box"/>
        </c:ser>
        <c:ser>
          <c:idx val="7"/>
          <c:order val="7"/>
          <c:tx>
            <c:v>Indicator 8 (FA)</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'!$T$136</c:f>
              <c:numCache>
                <c:ptCount val="1"/>
                <c:pt idx="0">
                  <c:v>1</c:v>
                </c:pt>
              </c:numCache>
            </c:numRef>
          </c:val>
          <c:shape val="box"/>
        </c:ser>
        <c:ser>
          <c:idx val="8"/>
          <c:order val="8"/>
          <c:tx>
            <c:v>Indicator 9 (PA)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'!$T$149</c:f>
              <c:numCache>
                <c:ptCount val="1"/>
                <c:pt idx="0">
                  <c:v>0.35000000000000003</c:v>
                </c:pt>
              </c:numCache>
            </c:numRef>
          </c:val>
          <c:shape val="box"/>
        </c:ser>
        <c:ser>
          <c:idx val="9"/>
          <c:order val="9"/>
          <c:tx>
            <c:v>Indicator 10 (SA)</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'!$T$164</c:f>
              <c:numCache>
                <c:ptCount val="1"/>
                <c:pt idx="0">
                  <c:v>0.65</c:v>
                </c:pt>
              </c:numCache>
            </c:numRef>
          </c:val>
          <c:shape val="box"/>
        </c:ser>
        <c:ser>
          <c:idx val="10"/>
          <c:order val="10"/>
          <c:tx>
            <c:v>Indicator 11 (PA)</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'2004 BIS Rating Sheet '!$T$180</c:f>
              <c:numCache>
                <c:ptCount val="1"/>
                <c:pt idx="0">
                  <c:v>0.5</c:v>
                </c:pt>
              </c:numCache>
            </c:numRef>
          </c:val>
          <c:shape val="box"/>
        </c:ser>
        <c:ser>
          <c:idx val="11"/>
          <c:order val="11"/>
          <c:tx>
            <c:v>Indicator 12 (FA)</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'2004 BIS Rating Sheet '!$T$187</c:f>
              <c:numCache>
                <c:ptCount val="1"/>
                <c:pt idx="0">
                  <c:v>0.8750000000000001</c:v>
                </c:pt>
              </c:numCache>
            </c:numRef>
          </c:val>
          <c:shape val="box"/>
        </c:ser>
        <c:gapWidth val="90"/>
        <c:gapDepth val="180"/>
        <c:shape val="box"/>
        <c:axId val="62652917"/>
        <c:axId val="27005342"/>
        <c:axId val="41721487"/>
      </c:bar3DChart>
      <c:catAx>
        <c:axId val="62652917"/>
        <c:scaling>
          <c:orientation val="minMax"/>
        </c:scaling>
        <c:axPos val="b"/>
        <c:delete val="1"/>
        <c:majorTickMark val="out"/>
        <c:minorTickMark val="none"/>
        <c:tickLblPos val="nextTo"/>
        <c:crossAx val="27005342"/>
        <c:crosses val="autoZero"/>
        <c:auto val="1"/>
        <c:lblOffset val="100"/>
        <c:tickLblSkip val="1"/>
        <c:noMultiLvlLbl val="0"/>
      </c:catAx>
      <c:valAx>
        <c:axId val="270053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62652917"/>
        <c:crossesAt val="1"/>
        <c:crossBetween val="between"/>
        <c:dispUnits/>
        <c:majorUnit val="0.2"/>
        <c:minorUnit val="0.04"/>
      </c:valAx>
      <c:serAx>
        <c:axId val="41721487"/>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25" b="1" i="0" u="none" baseline="0">
                <a:solidFill>
                  <a:srgbClr val="000000"/>
                </a:solidFill>
                <a:latin typeface="Arial"/>
                <a:ea typeface="Arial"/>
                <a:cs typeface="Arial"/>
              </a:defRPr>
            </a:pPr>
          </a:p>
        </c:txPr>
        <c:crossAx val="27005342"/>
        <c:crosses val="autoZero"/>
        <c:tickLblSkip val="1"/>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2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7775"/>
          <c:h val="0.9675"/>
        </c:manualLayout>
      </c:layout>
      <c:barChart>
        <c:barDir val="col"/>
        <c:grouping val="clustered"/>
        <c:varyColors val="0"/>
        <c:axId val="39949064"/>
        <c:axId val="23997257"/>
      </c:barChart>
      <c:catAx>
        <c:axId val="39949064"/>
        <c:scaling>
          <c:orientation val="minMax"/>
        </c:scaling>
        <c:axPos val="b"/>
        <c:delete val="0"/>
        <c:numFmt formatCode="General" sourceLinked="1"/>
        <c:majorTickMark val="cross"/>
        <c:minorTickMark val="none"/>
        <c:tickLblPos val="nextTo"/>
        <c:spPr>
          <a:ln w="3175">
            <a:solidFill>
              <a:srgbClr val="000000"/>
            </a:solidFill>
          </a:ln>
        </c:spPr>
        <c:crossAx val="23997257"/>
        <c:crosses val="autoZero"/>
        <c:auto val="1"/>
        <c:lblOffset val="100"/>
        <c:tickLblSkip val="1"/>
        <c:noMultiLvlLbl val="0"/>
      </c:catAx>
      <c:valAx>
        <c:axId val="23997257"/>
        <c:scaling>
          <c:orientation val="minMax"/>
        </c:scaling>
        <c:axPos val="l"/>
        <c:delete val="0"/>
        <c:numFmt formatCode="General" sourceLinked="1"/>
        <c:majorTickMark val="cross"/>
        <c:minorTickMark val="none"/>
        <c:tickLblPos val="nextTo"/>
        <c:spPr>
          <a:ln w="3175">
            <a:solidFill>
              <a:srgbClr val="000000"/>
            </a:solidFill>
          </a:ln>
        </c:spPr>
        <c:crossAx val="3994906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75" b="1" i="0" u="none" baseline="0">
                <a:solidFill>
                  <a:srgbClr val="000000"/>
                </a:solidFill>
                <a:latin typeface="Arial"/>
                <a:ea typeface="Arial"/>
                <a:cs typeface="Arial"/>
              </a:rPr>
              <a:t>Philippines Level of Achievement: BIS Pillars</a:t>
            </a:r>
          </a:p>
        </c:rich>
      </c:tx>
      <c:layout>
        <c:manualLayout>
          <c:xMode val="factor"/>
          <c:yMode val="factor"/>
          <c:x val="-0.00625"/>
          <c:y val="0"/>
        </c:manualLayout>
      </c:layout>
      <c:spPr>
        <a:noFill/>
        <a:ln>
          <a:noFill/>
        </a:ln>
      </c:spPr>
    </c:title>
    <c:view3D>
      <c:rotX val="20"/>
      <c:hPercent val="58"/>
      <c:rotY val="130"/>
      <c:depthPercent val="40"/>
      <c:rAngAx val="1"/>
    </c:view3D>
    <c:plotArea>
      <c:layout>
        <c:manualLayout>
          <c:xMode val="edge"/>
          <c:yMode val="edge"/>
          <c:x val="0.08475"/>
          <c:y val="0.154"/>
          <c:w val="0.8165"/>
          <c:h val="0.7765"/>
        </c:manualLayout>
      </c:layout>
      <c:bar3DChart>
        <c:barDir val="col"/>
        <c:grouping val="standard"/>
        <c:varyColors val="0"/>
        <c:ser>
          <c:idx val="0"/>
          <c:order val="0"/>
          <c:tx>
            <c:v>Pillar I (FA)</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Sheet'!$P$5</c:f>
              <c:numCache>
                <c:ptCount val="1"/>
                <c:pt idx="0">
                  <c:v>0.22500000000000003</c:v>
                </c:pt>
              </c:numCache>
            </c:numRef>
          </c:val>
          <c:shape val="box"/>
        </c:ser>
        <c:ser>
          <c:idx val="1"/>
          <c:order val="1"/>
          <c:tx>
            <c:v>Pillar II (SA)</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Sheet'!$P$30</c:f>
              <c:numCache>
                <c:ptCount val="1"/>
                <c:pt idx="0">
                  <c:v>0.16</c:v>
                </c:pt>
              </c:numCache>
            </c:numRef>
          </c:val>
          <c:shape val="box"/>
        </c:ser>
        <c:ser>
          <c:idx val="2"/>
          <c:order val="2"/>
          <c:tx>
            <c:v>Pillar III (PA)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Sheet'!$P$66</c:f>
              <c:numCache>
                <c:ptCount val="1"/>
                <c:pt idx="0">
                  <c:v>0.11750000000000002</c:v>
                </c:pt>
              </c:numCache>
            </c:numRef>
          </c:val>
          <c:shape val="box"/>
        </c:ser>
        <c:ser>
          <c:idx val="3"/>
          <c:order val="3"/>
          <c:tx>
            <c:v>Pillar IV (SA)</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Sheet'!$P$99</c:f>
              <c:numCache>
                <c:ptCount val="1"/>
                <c:pt idx="0">
                  <c:v>0.1840466666666667</c:v>
                </c:pt>
              </c:numCache>
            </c:numRef>
          </c:val>
          <c:shape val="box"/>
        </c:ser>
        <c:gapWidth val="200"/>
        <c:shape val="box"/>
        <c:axId val="14648722"/>
        <c:axId val="64729635"/>
        <c:axId val="45695804"/>
      </c:bar3DChart>
      <c:catAx>
        <c:axId val="14648722"/>
        <c:scaling>
          <c:orientation val="minMax"/>
        </c:scaling>
        <c:axPos val="b"/>
        <c:delete val="1"/>
        <c:majorTickMark val="out"/>
        <c:minorTickMark val="none"/>
        <c:tickLblPos val="nextTo"/>
        <c:crossAx val="64729635"/>
        <c:crosses val="autoZero"/>
        <c:auto val="1"/>
        <c:lblOffset val="100"/>
        <c:tickLblSkip val="1"/>
        <c:noMultiLvlLbl val="0"/>
      </c:catAx>
      <c:valAx>
        <c:axId val="647296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14648722"/>
        <c:crossesAt val="1"/>
        <c:crossBetween val="between"/>
        <c:dispUnits/>
      </c:valAx>
      <c:serAx>
        <c:axId val="456958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64729635"/>
        <c:crosses val="autoZero"/>
        <c:tickLblSkip val="1"/>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2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Philippines Level of Achievement: BIS Indicators</a:t>
            </a:r>
          </a:p>
        </c:rich>
      </c:tx>
      <c:layout>
        <c:manualLayout>
          <c:xMode val="factor"/>
          <c:yMode val="factor"/>
          <c:x val="0"/>
          <c:y val="0.04225"/>
        </c:manualLayout>
      </c:layout>
      <c:spPr>
        <a:noFill/>
        <a:ln>
          <a:noFill/>
        </a:ln>
      </c:spPr>
    </c:title>
    <c:view3D>
      <c:rotX val="90"/>
      <c:hPercent val="54"/>
      <c:rotY val="134"/>
      <c:depthPercent val="70"/>
      <c:rAngAx val="1"/>
    </c:view3D>
    <c:plotArea>
      <c:layout>
        <c:manualLayout>
          <c:xMode val="edge"/>
          <c:yMode val="edge"/>
          <c:x val="0.01425"/>
          <c:y val="0.14675"/>
          <c:w val="0.9675"/>
          <c:h val="0.855"/>
        </c:manualLayout>
      </c:layout>
      <c:bar3DChart>
        <c:barDir val="col"/>
        <c:grouping val="standard"/>
        <c:varyColors val="0"/>
        <c:ser>
          <c:idx val="0"/>
          <c:order val="0"/>
          <c:tx>
            <c:v>Indicator 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Sheet'!$R$7</c:f>
              <c:numCache>
                <c:ptCount val="1"/>
                <c:pt idx="0">
                  <c:v>0.8333333333333334</c:v>
                </c:pt>
              </c:numCache>
            </c:numRef>
          </c:val>
          <c:shape val="box"/>
        </c:ser>
        <c:ser>
          <c:idx val="1"/>
          <c:order val="1"/>
          <c:tx>
            <c:v>Indicators 2</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Sheet'!$R$17</c:f>
              <c:numCache>
                <c:ptCount val="1"/>
                <c:pt idx="0">
                  <c:v>1.0000000000000002</c:v>
                </c:pt>
              </c:numCache>
            </c:numRef>
          </c:val>
          <c:shape val="box"/>
        </c:ser>
        <c:ser>
          <c:idx val="2"/>
          <c:order val="2"/>
          <c:tx>
            <c:v>Indicator 3</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Sheet'!$R$31</c:f>
              <c:numCache>
                <c:ptCount val="1"/>
                <c:pt idx="0">
                  <c:v>0.5333333333333333</c:v>
                </c:pt>
              </c:numCache>
            </c:numRef>
          </c:val>
          <c:shape val="box"/>
        </c:ser>
        <c:ser>
          <c:idx val="3"/>
          <c:order val="3"/>
          <c:tx>
            <c:v>Indicator 4</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Sheet'!$R$42</c:f>
              <c:numCache>
                <c:ptCount val="1"/>
                <c:pt idx="0">
                  <c:v>0.9000000000000001</c:v>
                </c:pt>
              </c:numCache>
            </c:numRef>
          </c:val>
          <c:shape val="box"/>
        </c:ser>
        <c:ser>
          <c:idx val="4"/>
          <c:order val="4"/>
          <c:tx>
            <c:v>Indicator 5</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Sheet'!$R$52</c:f>
              <c:numCache>
                <c:ptCount val="1"/>
                <c:pt idx="0">
                  <c:v>0.5</c:v>
                </c:pt>
              </c:numCache>
            </c:numRef>
          </c:val>
          <c:shape val="box"/>
        </c:ser>
        <c:ser>
          <c:idx val="5"/>
          <c:order val="5"/>
          <c:tx>
            <c:v>Indicator 6</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Sheet'!$R$67</c:f>
              <c:numCache>
                <c:ptCount val="1"/>
                <c:pt idx="0">
                  <c:v>0.3333333333333333</c:v>
                </c:pt>
              </c:numCache>
            </c:numRef>
          </c:val>
          <c:shape val="box"/>
        </c:ser>
        <c:ser>
          <c:idx val="6"/>
          <c:order val="6"/>
          <c:tx>
            <c:v>Indicator 7</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Sheet'!$R$79</c:f>
              <c:numCache>
                <c:ptCount val="1"/>
                <c:pt idx="0">
                  <c:v>0.46666666666666673</c:v>
                </c:pt>
              </c:numCache>
            </c:numRef>
          </c:val>
          <c:shape val="box"/>
        </c:ser>
        <c:ser>
          <c:idx val="7"/>
          <c:order val="7"/>
          <c:tx>
            <c:v>Indicator 8</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Sheet'!$R$88</c:f>
              <c:numCache>
                <c:ptCount val="1"/>
                <c:pt idx="0">
                  <c:v>0.7500000000000001</c:v>
                </c:pt>
              </c:numCache>
            </c:numRef>
          </c:val>
          <c:shape val="box"/>
        </c:ser>
        <c:ser>
          <c:idx val="8"/>
          <c:order val="8"/>
          <c:tx>
            <c:v>Indicator 9</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Sheet'!$R$100</c:f>
              <c:numCache>
                <c:ptCount val="1"/>
                <c:pt idx="0">
                  <c:v>0.5166666666666667</c:v>
                </c:pt>
              </c:numCache>
            </c:numRef>
          </c:val>
          <c:shape val="box"/>
        </c:ser>
        <c:ser>
          <c:idx val="9"/>
          <c:order val="9"/>
          <c:tx>
            <c:v>Indicator 10</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Sheet'!$R$113</c:f>
              <c:numCache>
                <c:ptCount val="1"/>
                <c:pt idx="0">
                  <c:v>0.85</c:v>
                </c:pt>
              </c:numCache>
            </c:numRef>
          </c:val>
          <c:shape val="box"/>
        </c:ser>
        <c:ser>
          <c:idx val="10"/>
          <c:order val="10"/>
          <c:tx>
            <c:v>Indicator 11</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Sheet'!$R$125</c:f>
              <c:numCache>
                <c:ptCount val="1"/>
                <c:pt idx="0">
                  <c:v>0.6666666666666666</c:v>
                </c:pt>
              </c:numCache>
            </c:numRef>
          </c:val>
          <c:shape val="box"/>
        </c:ser>
        <c:ser>
          <c:idx val="11"/>
          <c:order val="11"/>
          <c:tx>
            <c:v>Indicator 12</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'2006 BLI Rating Sheet'!$R$128</c:f>
              <c:numCache>
                <c:ptCount val="1"/>
                <c:pt idx="0">
                  <c:v>0.9193333333333332</c:v>
                </c:pt>
              </c:numCache>
            </c:numRef>
          </c:val>
          <c:shape val="box"/>
        </c:ser>
        <c:gapWidth val="90"/>
        <c:gapDepth val="180"/>
        <c:shape val="box"/>
        <c:axId val="8609053"/>
        <c:axId val="10372614"/>
        <c:axId val="26244663"/>
      </c:bar3DChart>
      <c:catAx>
        <c:axId val="8609053"/>
        <c:scaling>
          <c:orientation val="minMax"/>
        </c:scaling>
        <c:axPos val="b"/>
        <c:delete val="1"/>
        <c:majorTickMark val="out"/>
        <c:minorTickMark val="none"/>
        <c:tickLblPos val="nextTo"/>
        <c:crossAx val="10372614"/>
        <c:crosses val="autoZero"/>
        <c:auto val="1"/>
        <c:lblOffset val="100"/>
        <c:tickLblSkip val="1"/>
        <c:noMultiLvlLbl val="0"/>
      </c:catAx>
      <c:valAx>
        <c:axId val="103726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8609053"/>
        <c:crossesAt val="1"/>
        <c:crossBetween val="between"/>
        <c:dispUnits/>
        <c:majorUnit val="0.2"/>
        <c:minorUnit val="0.04"/>
      </c:valAx>
      <c:serAx>
        <c:axId val="26244663"/>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25" b="1" i="0" u="none" baseline="0">
                <a:solidFill>
                  <a:srgbClr val="000000"/>
                </a:solidFill>
                <a:latin typeface="Arial"/>
                <a:ea typeface="Arial"/>
                <a:cs typeface="Arial"/>
              </a:defRPr>
            </a:pPr>
          </a:p>
        </c:txPr>
        <c:crossAx val="10372614"/>
        <c:crosses val="autoZero"/>
        <c:tickLblSkip val="1"/>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2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Philippines Level of Achievement: BIS Indicators</a:t>
            </a:r>
          </a:p>
        </c:rich>
      </c:tx>
      <c:layout>
        <c:manualLayout>
          <c:xMode val="factor"/>
          <c:yMode val="factor"/>
          <c:x val="0"/>
          <c:y val="0.04225"/>
        </c:manualLayout>
      </c:layout>
      <c:spPr>
        <a:noFill/>
        <a:ln>
          <a:noFill/>
        </a:ln>
      </c:spPr>
    </c:title>
    <c:view3D>
      <c:rotX val="90"/>
      <c:hPercent val="54"/>
      <c:rotY val="134"/>
      <c:depthPercent val="70"/>
      <c:rAngAx val="1"/>
    </c:view3D>
    <c:plotArea>
      <c:layout>
        <c:manualLayout>
          <c:xMode val="edge"/>
          <c:yMode val="edge"/>
          <c:x val="0.01425"/>
          <c:y val="0.14675"/>
          <c:w val="0.9675"/>
          <c:h val="0.855"/>
        </c:manualLayout>
      </c:layout>
      <c:bar3DChart>
        <c:barDir val="col"/>
        <c:grouping val="standard"/>
        <c:varyColors val="0"/>
        <c:ser>
          <c:idx val="0"/>
          <c:order val="0"/>
          <c:tx>
            <c:v>Indicator 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Sheet'!$O$7</c:f>
              <c:numCache>
                <c:ptCount val="1"/>
                <c:pt idx="0">
                  <c:v>0.125</c:v>
                </c:pt>
              </c:numCache>
            </c:numRef>
          </c:val>
          <c:shape val="box"/>
        </c:ser>
        <c:ser>
          <c:idx val="1"/>
          <c:order val="1"/>
          <c:tx>
            <c:v>Indicators 2</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Sheet'!$R$17</c:f>
              <c:numCache>
                <c:ptCount val="1"/>
                <c:pt idx="0">
                  <c:v>1.0000000000000002</c:v>
                </c:pt>
              </c:numCache>
            </c:numRef>
          </c:val>
          <c:shape val="box"/>
        </c:ser>
        <c:ser>
          <c:idx val="2"/>
          <c:order val="2"/>
          <c:tx>
            <c:v>Indicator 3</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Sheet'!$R$31</c:f>
              <c:numCache>
                <c:ptCount val="1"/>
                <c:pt idx="0">
                  <c:v>0.5333333333333333</c:v>
                </c:pt>
              </c:numCache>
            </c:numRef>
          </c:val>
          <c:shape val="box"/>
        </c:ser>
        <c:ser>
          <c:idx val="3"/>
          <c:order val="3"/>
          <c:tx>
            <c:v>Indicator 4</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Sheet'!$R$42</c:f>
              <c:numCache>
                <c:ptCount val="1"/>
                <c:pt idx="0">
                  <c:v>0.9000000000000001</c:v>
                </c:pt>
              </c:numCache>
            </c:numRef>
          </c:val>
          <c:shape val="box"/>
        </c:ser>
        <c:ser>
          <c:idx val="4"/>
          <c:order val="4"/>
          <c:tx>
            <c:v>Indicator 5</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Sheet'!$R$52</c:f>
              <c:numCache>
                <c:ptCount val="1"/>
                <c:pt idx="0">
                  <c:v>0.5</c:v>
                </c:pt>
              </c:numCache>
            </c:numRef>
          </c:val>
          <c:shape val="box"/>
        </c:ser>
        <c:ser>
          <c:idx val="5"/>
          <c:order val="5"/>
          <c:tx>
            <c:v>Indicator 6</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Sheet'!$R$67</c:f>
              <c:numCache>
                <c:ptCount val="1"/>
                <c:pt idx="0">
                  <c:v>0.3333333333333333</c:v>
                </c:pt>
              </c:numCache>
            </c:numRef>
          </c:val>
          <c:shape val="box"/>
        </c:ser>
        <c:ser>
          <c:idx val="6"/>
          <c:order val="6"/>
          <c:tx>
            <c:v>Indicator 7</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Sheet'!$R$79</c:f>
              <c:numCache>
                <c:ptCount val="1"/>
                <c:pt idx="0">
                  <c:v>0.46666666666666673</c:v>
                </c:pt>
              </c:numCache>
            </c:numRef>
          </c:val>
          <c:shape val="box"/>
        </c:ser>
        <c:ser>
          <c:idx val="7"/>
          <c:order val="7"/>
          <c:tx>
            <c:v>Indicator 8</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Sheet'!$R$88</c:f>
              <c:numCache>
                <c:ptCount val="1"/>
                <c:pt idx="0">
                  <c:v>0.7500000000000001</c:v>
                </c:pt>
              </c:numCache>
            </c:numRef>
          </c:val>
          <c:shape val="box"/>
        </c:ser>
        <c:ser>
          <c:idx val="8"/>
          <c:order val="8"/>
          <c:tx>
            <c:v>Indicator 9</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Sheet'!$R$100</c:f>
              <c:numCache>
                <c:ptCount val="1"/>
                <c:pt idx="0">
                  <c:v>0.5166666666666667</c:v>
                </c:pt>
              </c:numCache>
            </c:numRef>
          </c:val>
          <c:shape val="box"/>
        </c:ser>
        <c:ser>
          <c:idx val="9"/>
          <c:order val="9"/>
          <c:tx>
            <c:v>Indicator 10</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Sheet'!$R$113</c:f>
              <c:numCache>
                <c:ptCount val="1"/>
                <c:pt idx="0">
                  <c:v>0.85</c:v>
                </c:pt>
              </c:numCache>
            </c:numRef>
          </c:val>
          <c:shape val="box"/>
        </c:ser>
        <c:ser>
          <c:idx val="10"/>
          <c:order val="10"/>
          <c:tx>
            <c:v>Indicator 11</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'2006 BLI Rating Sheet'!$R$125</c:f>
              <c:numCache>
                <c:ptCount val="1"/>
                <c:pt idx="0">
                  <c:v>0.6666666666666666</c:v>
                </c:pt>
              </c:numCache>
            </c:numRef>
          </c:val>
          <c:shape val="box"/>
        </c:ser>
        <c:ser>
          <c:idx val="11"/>
          <c:order val="11"/>
          <c:tx>
            <c:v>Indicator 12</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'2006 BLI Rating Sheet'!$R$128</c:f>
              <c:numCache>
                <c:ptCount val="1"/>
                <c:pt idx="0">
                  <c:v>0.9193333333333332</c:v>
                </c:pt>
              </c:numCache>
            </c:numRef>
          </c:val>
          <c:shape val="box"/>
        </c:ser>
        <c:gapWidth val="90"/>
        <c:gapDepth val="180"/>
        <c:shape val="box"/>
        <c:axId val="34875376"/>
        <c:axId val="45442929"/>
        <c:axId val="6333178"/>
      </c:bar3DChart>
      <c:catAx>
        <c:axId val="34875376"/>
        <c:scaling>
          <c:orientation val="minMax"/>
        </c:scaling>
        <c:axPos val="b"/>
        <c:delete val="1"/>
        <c:majorTickMark val="out"/>
        <c:minorTickMark val="none"/>
        <c:tickLblPos val="nextTo"/>
        <c:crossAx val="45442929"/>
        <c:crosses val="autoZero"/>
        <c:auto val="1"/>
        <c:lblOffset val="100"/>
        <c:tickLblSkip val="1"/>
        <c:noMultiLvlLbl val="0"/>
      </c:catAx>
      <c:valAx>
        <c:axId val="454429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34875376"/>
        <c:crossesAt val="1"/>
        <c:crossBetween val="between"/>
        <c:dispUnits/>
        <c:majorUnit val="0.2"/>
        <c:minorUnit val="0.04"/>
      </c:valAx>
      <c:serAx>
        <c:axId val="6333178"/>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25" b="1" i="0" u="none" baseline="0">
                <a:solidFill>
                  <a:srgbClr val="000000"/>
                </a:solidFill>
                <a:latin typeface="Arial"/>
                <a:ea typeface="Arial"/>
                <a:cs typeface="Arial"/>
              </a:defRPr>
            </a:pPr>
          </a:p>
        </c:txPr>
        <c:crossAx val="45442929"/>
        <c:crosses val="autoZero"/>
        <c:tickLblSkip val="1"/>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2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2006 Assessment of the Philippines Procurement System</a:t>
            </a:r>
          </a:p>
        </c:rich>
      </c:tx>
      <c:layout>
        <c:manualLayout>
          <c:xMode val="factor"/>
          <c:yMode val="factor"/>
          <c:x val="0.0225"/>
          <c:y val="0"/>
        </c:manualLayout>
      </c:layout>
      <c:spPr>
        <a:noFill/>
        <a:ln>
          <a:noFill/>
        </a:ln>
      </c:spPr>
    </c:title>
    <c:plotArea>
      <c:layout>
        <c:manualLayout>
          <c:xMode val="edge"/>
          <c:yMode val="edge"/>
          <c:x val="0.24"/>
          <c:y val="0.29725"/>
          <c:w val="0.4075"/>
          <c:h val="0.43725"/>
        </c:manualLayout>
      </c:layout>
      <c:radarChart>
        <c:radarStyle val="marker"/>
        <c:varyColors val="0"/>
        <c:ser>
          <c:idx val="0"/>
          <c:order val="0"/>
          <c:tx>
            <c:v>Maximum Score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val>
            <c:numRef>
              <c:f>('2006 BLI Rating Sheet'!$L$5,'2006 BLI Rating Sheet'!$L$30,'2006 BLI Rating Sheet'!$L$66,'2006 BLI Rating Sheet'!$L$99)</c:f>
              <c:numCache>
                <c:ptCount val="4"/>
                <c:pt idx="0">
                  <c:v>0.25</c:v>
                </c:pt>
                <c:pt idx="1">
                  <c:v>0.25</c:v>
                </c:pt>
                <c:pt idx="2">
                  <c:v>0.25</c:v>
                </c:pt>
                <c:pt idx="3">
                  <c:v>0.25</c:v>
                </c:pt>
              </c:numCache>
            </c:numRef>
          </c:val>
        </c:ser>
        <c:ser>
          <c:idx val="1"/>
          <c:order val="1"/>
          <c:tx>
            <c:v>2006 Country Score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val>
            <c:numRef>
              <c:f>('2006 BLI Rating Sheet'!$P$5,'2006 BLI Rating Sheet'!$P$30,'2006 BLI Rating Sheet'!$P$66,'2006 BLI Rating Sheet'!$P$99)</c:f>
              <c:numCache>
                <c:ptCount val="4"/>
                <c:pt idx="0">
                  <c:v>0.22500000000000003</c:v>
                </c:pt>
                <c:pt idx="1">
                  <c:v>0.16</c:v>
                </c:pt>
                <c:pt idx="2">
                  <c:v>0.11750000000000002</c:v>
                </c:pt>
                <c:pt idx="3">
                  <c:v>0.1840466666666667</c:v>
                </c:pt>
              </c:numCache>
            </c:numRef>
          </c:val>
        </c:ser>
        <c:ser>
          <c:idx val="2"/>
          <c:order val="2"/>
          <c:tx>
            <c:v>2004 Country Score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val>
            <c:numRef>
              <c:f>('2004 BIS Rating Sheet '!$R$5,'2004 BIS Rating Sheet '!$R$62,'2004 BIS Rating Sheet '!$R$102,'2004 BIS Rating Sheet '!$R$148)</c:f>
              <c:numCache>
                <c:ptCount val="4"/>
                <c:pt idx="0">
                  <c:v>0.22436</c:v>
                </c:pt>
                <c:pt idx="1">
                  <c:v>0.179</c:v>
                </c:pt>
                <c:pt idx="2">
                  <c:v>0.125</c:v>
                </c:pt>
                <c:pt idx="3">
                  <c:v>0.15050000000000002</c:v>
                </c:pt>
              </c:numCache>
            </c:numRef>
          </c:val>
        </c:ser>
        <c:ser>
          <c:idx val="3"/>
          <c:order val="3"/>
          <c:tx>
            <c:v>2006 Country Score Revised</c:v>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Ref>
              <c:f>('2006 BLI Rating as of 041107'!$P$6,'2006 BLI Rating as of 041107'!$P$31,'2006 BLI Rating as of 041107'!$P$67,'2006 BLI Rating as of 041107'!$P$100)</c:f>
              <c:numCache>
                <c:ptCount val="4"/>
                <c:pt idx="0">
                  <c:v>0.22000000000000003</c:v>
                </c:pt>
                <c:pt idx="1">
                  <c:v>0.17133333333333334</c:v>
                </c:pt>
                <c:pt idx="2">
                  <c:v>0.12583333333333335</c:v>
                </c:pt>
                <c:pt idx="3">
                  <c:v>0.16488</c:v>
                </c:pt>
              </c:numCache>
            </c:numRef>
          </c:val>
        </c:ser>
        <c:axId val="56998603"/>
        <c:axId val="43225380"/>
      </c:radarChart>
      <c:catAx>
        <c:axId val="56998603"/>
        <c:scaling>
          <c:orientation val="minMax"/>
        </c:scaling>
        <c:axPos val="b"/>
        <c:majorGridlines>
          <c:spPr>
            <a:ln w="3175">
              <a:solidFill>
                <a:srgbClr val="000000"/>
              </a:solidFill>
            </a:ln>
          </c:spPr>
        </c:majorGridlines>
        <c:delete val="0"/>
        <c:numFmt formatCode="General" sourceLinked="1"/>
        <c:majorTickMark val="out"/>
        <c:minorTickMark val="none"/>
        <c:tickLblPos val="none"/>
        <c:spPr>
          <a:ln w="3175">
            <a:solidFill>
              <a:srgbClr val="808080"/>
            </a:solidFill>
          </a:ln>
        </c:spPr>
        <c:crossAx val="43225380"/>
        <c:crosses val="autoZero"/>
        <c:auto val="0"/>
        <c:lblOffset val="100"/>
        <c:tickLblSkip val="1"/>
        <c:noMultiLvlLbl val="0"/>
      </c:catAx>
      <c:valAx>
        <c:axId val="43225380"/>
        <c:scaling>
          <c:orientation val="minMax"/>
        </c:scaling>
        <c:axPos val="l"/>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998603"/>
        <c:crossesAt val="1"/>
        <c:crossBetween val="between"/>
        <c:dispUnits/>
      </c:valAx>
      <c:spPr>
        <a:solidFill>
          <a:srgbClr val="FFFFFF"/>
        </a:solidFill>
        <a:ln w="3175">
          <a:noFill/>
        </a:ln>
      </c:spPr>
    </c:plotArea>
    <c:legend>
      <c:legendPos val="r"/>
      <c:layout>
        <c:manualLayout>
          <c:xMode val="edge"/>
          <c:yMode val="edge"/>
          <c:x val="0.6795"/>
          <c:y val="0.72975"/>
          <c:w val="0.29325"/>
          <c:h val="0.268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2006 Assessment of the Philippines Procurement System</a:t>
            </a:r>
          </a:p>
        </c:rich>
      </c:tx>
      <c:layout>
        <c:manualLayout>
          <c:xMode val="factor"/>
          <c:yMode val="factor"/>
          <c:x val="0.0225"/>
          <c:y val="0"/>
        </c:manualLayout>
      </c:layout>
      <c:spPr>
        <a:noFill/>
        <a:ln>
          <a:noFill/>
        </a:ln>
      </c:spPr>
    </c:title>
    <c:plotArea>
      <c:layout>
        <c:manualLayout>
          <c:xMode val="edge"/>
          <c:yMode val="edge"/>
          <c:x val="0.24"/>
          <c:y val="0.29725"/>
          <c:w val="0.4075"/>
          <c:h val="0.43725"/>
        </c:manualLayout>
      </c:layout>
      <c:radarChart>
        <c:radarStyle val="marker"/>
        <c:varyColors val="0"/>
        <c:ser>
          <c:idx val="0"/>
          <c:order val="0"/>
          <c:tx>
            <c:v>Maximum Score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val>
            <c:numRef>
              <c:f>('2006 BLI Rating Sheet'!$L$5,'2006 BLI Rating Sheet'!$L$30,'2006 BLI Rating Sheet'!$L$66,'2006 BLI Rating Sheet'!$L$99)</c:f>
              <c:numCache>
                <c:ptCount val="4"/>
                <c:pt idx="0">
                  <c:v>0.25</c:v>
                </c:pt>
                <c:pt idx="1">
                  <c:v>0.25</c:v>
                </c:pt>
                <c:pt idx="2">
                  <c:v>0.25</c:v>
                </c:pt>
                <c:pt idx="3">
                  <c:v>0.25</c:v>
                </c:pt>
              </c:numCache>
            </c:numRef>
          </c:val>
        </c:ser>
        <c:ser>
          <c:idx val="1"/>
          <c:order val="1"/>
          <c:tx>
            <c:v>2006 Country Score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val>
            <c:numRef>
              <c:f>('2006 BLI Rating Sheet'!$P$5,'2006 BLI Rating Sheet'!$P$30,'2006 BLI Rating Sheet'!$P$66,'2006 BLI Rating Sheet'!$P$99)</c:f>
              <c:numCache>
                <c:ptCount val="4"/>
                <c:pt idx="0">
                  <c:v>0.22500000000000003</c:v>
                </c:pt>
                <c:pt idx="1">
                  <c:v>0.16</c:v>
                </c:pt>
                <c:pt idx="2">
                  <c:v>0.11750000000000002</c:v>
                </c:pt>
                <c:pt idx="3">
                  <c:v>0.1840466666666667</c:v>
                </c:pt>
              </c:numCache>
            </c:numRef>
          </c:val>
        </c:ser>
        <c:ser>
          <c:idx val="3"/>
          <c:order val="2"/>
          <c:tx>
            <c:v>2006 Country Score Revised</c:v>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val>
            <c:numRef>
              <c:f>('2006 BLI Rating as of 041107'!$P$6,'2006 BLI Rating as of 041107'!$P$31,'2006 BLI Rating as of 041107'!$P$67,'2006 BLI Rating as of 041107'!$P$100)</c:f>
              <c:numCache>
                <c:ptCount val="4"/>
                <c:pt idx="0">
                  <c:v>0.22000000000000003</c:v>
                </c:pt>
                <c:pt idx="1">
                  <c:v>0.17133333333333334</c:v>
                </c:pt>
                <c:pt idx="2">
                  <c:v>0.12583333333333335</c:v>
                </c:pt>
                <c:pt idx="3">
                  <c:v>0.16488</c:v>
                </c:pt>
              </c:numCache>
            </c:numRef>
          </c:val>
        </c:ser>
        <c:axId val="53484101"/>
        <c:axId val="11594862"/>
      </c:radarChart>
      <c:catAx>
        <c:axId val="53484101"/>
        <c:scaling>
          <c:orientation val="minMax"/>
        </c:scaling>
        <c:axPos val="b"/>
        <c:majorGridlines>
          <c:spPr>
            <a:ln w="3175">
              <a:solidFill>
                <a:srgbClr val="000000"/>
              </a:solidFill>
            </a:ln>
          </c:spPr>
        </c:majorGridlines>
        <c:delete val="0"/>
        <c:numFmt formatCode="General" sourceLinked="1"/>
        <c:majorTickMark val="out"/>
        <c:minorTickMark val="none"/>
        <c:tickLblPos val="none"/>
        <c:spPr>
          <a:ln w="3175">
            <a:solidFill>
              <a:srgbClr val="808080"/>
            </a:solidFill>
          </a:ln>
        </c:spPr>
        <c:crossAx val="11594862"/>
        <c:crosses val="autoZero"/>
        <c:auto val="0"/>
        <c:lblOffset val="100"/>
        <c:tickLblSkip val="1"/>
        <c:noMultiLvlLbl val="0"/>
      </c:catAx>
      <c:valAx>
        <c:axId val="11594862"/>
        <c:scaling>
          <c:orientation val="minMax"/>
        </c:scaling>
        <c:axPos val="l"/>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484101"/>
        <c:crossesAt val="1"/>
        <c:crossBetween val="between"/>
        <c:dispUnits/>
      </c:valAx>
      <c:spPr>
        <a:solidFill>
          <a:srgbClr val="FFFFFF"/>
        </a:solidFill>
        <a:ln w="3175">
          <a:noFill/>
        </a:ln>
      </c:spPr>
    </c:plotArea>
    <c:legend>
      <c:legendPos val="r"/>
      <c:layout>
        <c:manualLayout>
          <c:xMode val="edge"/>
          <c:yMode val="edge"/>
          <c:x val="0.6795"/>
          <c:y val="0.766"/>
          <c:w val="0.29325"/>
          <c:h val="0.201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2006 Assessment of the Philippines Procurement System</a:t>
            </a:r>
          </a:p>
        </c:rich>
      </c:tx>
      <c:layout>
        <c:manualLayout>
          <c:xMode val="factor"/>
          <c:yMode val="factor"/>
          <c:x val="0.0225"/>
          <c:y val="0"/>
        </c:manualLayout>
      </c:layout>
      <c:spPr>
        <a:noFill/>
        <a:ln>
          <a:noFill/>
        </a:ln>
      </c:spPr>
    </c:title>
    <c:plotArea>
      <c:layout>
        <c:manualLayout>
          <c:xMode val="edge"/>
          <c:yMode val="edge"/>
          <c:x val="0.242"/>
          <c:y val="0.29725"/>
          <c:w val="0.4045"/>
          <c:h val="0.4355"/>
        </c:manualLayout>
      </c:layout>
      <c:radarChart>
        <c:radarStyle val="marker"/>
        <c:varyColors val="0"/>
        <c:ser>
          <c:idx val="0"/>
          <c:order val="0"/>
          <c:tx>
            <c:v>Maximum Score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val>
            <c:numRef>
              <c:f>('2006 BLI Rating Sheet'!$L$5,'2006 BLI Rating Sheet'!$L$30,'2006 BLI Rating Sheet'!$L$66,'2006 BLI Rating Sheet'!$L$99)</c:f>
              <c:numCache>
                <c:ptCount val="4"/>
                <c:pt idx="0">
                  <c:v>0.25</c:v>
                </c:pt>
                <c:pt idx="1">
                  <c:v>0.25</c:v>
                </c:pt>
                <c:pt idx="2">
                  <c:v>0.25</c:v>
                </c:pt>
                <c:pt idx="3">
                  <c:v>0.25</c:v>
                </c:pt>
              </c:numCache>
            </c:numRef>
          </c:val>
        </c:ser>
        <c:ser>
          <c:idx val="1"/>
          <c:order val="1"/>
          <c:tx>
            <c:v>2006 Country Score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val>
            <c:numRef>
              <c:f>('2006 BLI Rating as of 041107'!$P$6,'2006 BLI Rating as of 041107'!$P$31,'2006 BLI Rating as of 041107'!$P$67,'2006 BLI Rating as of 041107'!$P$100)</c:f>
              <c:numCache>
                <c:ptCount val="4"/>
                <c:pt idx="0">
                  <c:v>0.22000000000000003</c:v>
                </c:pt>
                <c:pt idx="1">
                  <c:v>0.17133333333333334</c:v>
                </c:pt>
                <c:pt idx="2">
                  <c:v>0.12583333333333335</c:v>
                </c:pt>
                <c:pt idx="3">
                  <c:v>0.16488</c:v>
                </c:pt>
              </c:numCache>
            </c:numRef>
          </c:val>
        </c:ser>
        <c:axId val="37244895"/>
        <c:axId val="66768600"/>
      </c:radarChart>
      <c:catAx>
        <c:axId val="37244895"/>
        <c:scaling>
          <c:orientation val="minMax"/>
        </c:scaling>
        <c:axPos val="b"/>
        <c:majorGridlines>
          <c:spPr>
            <a:ln w="3175">
              <a:solidFill>
                <a:srgbClr val="000000"/>
              </a:solidFill>
            </a:ln>
          </c:spPr>
        </c:majorGridlines>
        <c:delete val="0"/>
        <c:numFmt formatCode="General" sourceLinked="1"/>
        <c:majorTickMark val="out"/>
        <c:minorTickMark val="none"/>
        <c:tickLblPos val="none"/>
        <c:spPr>
          <a:ln w="3175">
            <a:solidFill>
              <a:srgbClr val="808080"/>
            </a:solidFill>
          </a:ln>
        </c:spPr>
        <c:crossAx val="66768600"/>
        <c:crosses val="autoZero"/>
        <c:auto val="0"/>
        <c:lblOffset val="100"/>
        <c:tickLblSkip val="1"/>
        <c:noMultiLvlLbl val="0"/>
      </c:catAx>
      <c:valAx>
        <c:axId val="66768600"/>
        <c:scaling>
          <c:orientation val="minMax"/>
        </c:scaling>
        <c:axPos val="l"/>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244895"/>
        <c:crossesAt val="1"/>
        <c:crossBetween val="between"/>
        <c:dispUnits/>
      </c:valAx>
      <c:spPr>
        <a:solidFill>
          <a:srgbClr val="FFFFFF"/>
        </a:solidFill>
        <a:ln w="3175">
          <a:noFill/>
        </a:ln>
      </c:spPr>
    </c:plotArea>
    <c:legend>
      <c:legendPos val="r"/>
      <c:layout>
        <c:manualLayout>
          <c:xMode val="edge"/>
          <c:yMode val="edge"/>
          <c:x val="0.69875"/>
          <c:y val="0.8245"/>
          <c:w val="0.27075"/>
          <c:h val="0.075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0.8845</cdr:x>
      <cdr:y>0.51725</cdr:y>
    </cdr:from>
    <cdr:to>
      <cdr:x>0.8975</cdr:x>
      <cdr:y>0.55475</cdr:y>
    </cdr:to>
    <cdr:sp>
      <cdr:nvSpPr>
        <cdr:cNvPr id="1" name="Text Box 1"/>
        <cdr:cNvSpPr txBox="1">
          <a:spLocks noChangeArrowheads="1"/>
        </cdr:cNvSpPr>
      </cdr:nvSpPr>
      <cdr:spPr>
        <a:xfrm>
          <a:off x="5324475" y="2905125"/>
          <a:ext cx="76200" cy="20955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0.34425</cdr:x>
      <cdr:y>0.189</cdr:y>
    </cdr:from>
    <cdr:to>
      <cdr:x>0.58575</cdr:x>
      <cdr:y>0.2625</cdr:y>
    </cdr:to>
    <cdr:sp>
      <cdr:nvSpPr>
        <cdr:cNvPr id="2" name="Text Box 2"/>
        <cdr:cNvSpPr txBox="1">
          <a:spLocks noChangeArrowheads="1"/>
        </cdr:cNvSpPr>
      </cdr:nvSpPr>
      <cdr:spPr>
        <a:xfrm>
          <a:off x="2066925" y="1057275"/>
          <a:ext cx="1457325" cy="4095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 - The Legislative and Regulatory Framework </a:t>
          </a:r>
        </a:p>
      </cdr:txBody>
    </cdr:sp>
  </cdr:relSizeAnchor>
  <cdr:relSizeAnchor xmlns:cdr="http://schemas.openxmlformats.org/drawingml/2006/chartDrawing">
    <cdr:from>
      <cdr:x>0.65975</cdr:x>
      <cdr:y>0.49375</cdr:y>
    </cdr:from>
    <cdr:to>
      <cdr:x>0.91425</cdr:x>
      <cdr:y>0.571</cdr:y>
    </cdr:to>
    <cdr:sp>
      <cdr:nvSpPr>
        <cdr:cNvPr id="3" name="Text Box 3"/>
        <cdr:cNvSpPr txBox="1">
          <a:spLocks noChangeArrowheads="1"/>
        </cdr:cNvSpPr>
      </cdr:nvSpPr>
      <cdr:spPr>
        <a:xfrm>
          <a:off x="3971925" y="2771775"/>
          <a:ext cx="1533525" cy="4381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II - Institutional Framework and Management Capacity </a:t>
          </a:r>
        </a:p>
      </cdr:txBody>
    </cdr:sp>
  </cdr:relSizeAnchor>
  <cdr:relSizeAnchor xmlns:cdr="http://schemas.openxmlformats.org/drawingml/2006/chartDrawing">
    <cdr:from>
      <cdr:x>0.33775</cdr:x>
      <cdr:y>0.76075</cdr:y>
    </cdr:from>
    <cdr:to>
      <cdr:x>0.65975</cdr:x>
      <cdr:y>0.87975</cdr:y>
    </cdr:to>
    <cdr:sp>
      <cdr:nvSpPr>
        <cdr:cNvPr id="4" name="Text Box 4"/>
        <cdr:cNvSpPr txBox="1">
          <a:spLocks noChangeArrowheads="1"/>
        </cdr:cNvSpPr>
      </cdr:nvSpPr>
      <cdr:spPr>
        <a:xfrm>
          <a:off x="2028825" y="4267200"/>
          <a:ext cx="1943100" cy="6667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III  - Procurement Operations and Public Procurement Market Performance</a:t>
          </a:r>
        </a:p>
      </cdr:txBody>
    </cdr:sp>
  </cdr:relSizeAnchor>
  <cdr:relSizeAnchor xmlns:cdr="http://schemas.openxmlformats.org/drawingml/2006/chartDrawing">
    <cdr:from>
      <cdr:x>0.01075</cdr:x>
      <cdr:y>0.47825</cdr:y>
    </cdr:from>
    <cdr:to>
      <cdr:x>0.224</cdr:x>
      <cdr:y>0.546</cdr:y>
    </cdr:to>
    <cdr:sp>
      <cdr:nvSpPr>
        <cdr:cNvPr id="5" name="Text Box 5"/>
        <cdr:cNvSpPr txBox="1">
          <a:spLocks noChangeArrowheads="1"/>
        </cdr:cNvSpPr>
      </cdr:nvSpPr>
      <cdr:spPr>
        <a:xfrm>
          <a:off x="57150" y="2686050"/>
          <a:ext cx="1285875" cy="3810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IV - The Integrity and Transparency of the Public Procurement System</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123825</xdr:rowOff>
    </xdr:from>
    <xdr:to>
      <xdr:col>10</xdr:col>
      <xdr:colOff>95250</xdr:colOff>
      <xdr:row>36</xdr:row>
      <xdr:rowOff>76200</xdr:rowOff>
    </xdr:to>
    <xdr:graphicFrame>
      <xdr:nvGraphicFramePr>
        <xdr:cNvPr id="1" name="Chart 1"/>
        <xdr:cNvGraphicFramePr/>
      </xdr:nvGraphicFramePr>
      <xdr:xfrm>
        <a:off x="161925" y="285750"/>
        <a:ext cx="6029325" cy="5619750"/>
      </xdr:xfrm>
      <a:graphic>
        <a:graphicData uri="http://schemas.openxmlformats.org/drawingml/2006/chart">
          <c:chart xmlns:c="http://schemas.openxmlformats.org/drawingml/2006/chart" r:id="rId1"/>
        </a:graphicData>
      </a:graphic>
    </xdr:graphicFrame>
    <xdr:clientData fLocksWithSheet="0" fPrintsWithSheet="0"/>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0.88375</cdr:x>
      <cdr:y>0.51375</cdr:y>
    </cdr:from>
    <cdr:to>
      <cdr:x>0.897</cdr:x>
      <cdr:y>0.5515</cdr:y>
    </cdr:to>
    <cdr:sp>
      <cdr:nvSpPr>
        <cdr:cNvPr id="1" name="Text Box 1"/>
        <cdr:cNvSpPr txBox="1">
          <a:spLocks noChangeArrowheads="1"/>
        </cdr:cNvSpPr>
      </cdr:nvSpPr>
      <cdr:spPr>
        <a:xfrm>
          <a:off x="5324475" y="2886075"/>
          <a:ext cx="76200" cy="20955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0.345</cdr:x>
      <cdr:y>0.188</cdr:y>
    </cdr:from>
    <cdr:to>
      <cdr:x>0.5845</cdr:x>
      <cdr:y>0.2615</cdr:y>
    </cdr:to>
    <cdr:sp>
      <cdr:nvSpPr>
        <cdr:cNvPr id="2" name="Text Box 2"/>
        <cdr:cNvSpPr txBox="1">
          <a:spLocks noChangeArrowheads="1"/>
        </cdr:cNvSpPr>
      </cdr:nvSpPr>
      <cdr:spPr>
        <a:xfrm>
          <a:off x="2076450" y="1047750"/>
          <a:ext cx="1447800" cy="4095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 - The Legislative and Regulatory Framework </a:t>
          </a:r>
        </a:p>
      </cdr:txBody>
    </cdr:sp>
  </cdr:relSizeAnchor>
  <cdr:relSizeAnchor xmlns:cdr="http://schemas.openxmlformats.org/drawingml/2006/chartDrawing">
    <cdr:from>
      <cdr:x>0.65825</cdr:x>
      <cdr:y>0.49075</cdr:y>
    </cdr:from>
    <cdr:to>
      <cdr:x>0.914</cdr:x>
      <cdr:y>0.5675</cdr:y>
    </cdr:to>
    <cdr:sp>
      <cdr:nvSpPr>
        <cdr:cNvPr id="3" name="Text Box 3"/>
        <cdr:cNvSpPr txBox="1">
          <a:spLocks noChangeArrowheads="1"/>
        </cdr:cNvSpPr>
      </cdr:nvSpPr>
      <cdr:spPr>
        <a:xfrm>
          <a:off x="3962400" y="2752725"/>
          <a:ext cx="1543050" cy="42862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II - Institutional Framework and Management Capacity </a:t>
          </a:r>
        </a:p>
      </cdr:txBody>
    </cdr:sp>
  </cdr:relSizeAnchor>
  <cdr:relSizeAnchor xmlns:cdr="http://schemas.openxmlformats.org/drawingml/2006/chartDrawing">
    <cdr:from>
      <cdr:x>0.3385</cdr:x>
      <cdr:y>0.756</cdr:y>
    </cdr:from>
    <cdr:to>
      <cdr:x>0.65825</cdr:x>
      <cdr:y>0.87725</cdr:y>
    </cdr:to>
    <cdr:sp>
      <cdr:nvSpPr>
        <cdr:cNvPr id="4" name="Text Box 4"/>
        <cdr:cNvSpPr txBox="1">
          <a:spLocks noChangeArrowheads="1"/>
        </cdr:cNvSpPr>
      </cdr:nvSpPr>
      <cdr:spPr>
        <a:xfrm>
          <a:off x="2038350" y="4248150"/>
          <a:ext cx="1924050" cy="6858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III  - Procurement Operations and Public Procurement Market Performance</a:t>
          </a:r>
        </a:p>
      </cdr:txBody>
    </cdr:sp>
  </cdr:relSizeAnchor>
  <cdr:relSizeAnchor xmlns:cdr="http://schemas.openxmlformats.org/drawingml/2006/chartDrawing">
    <cdr:from>
      <cdr:x>0.01125</cdr:x>
      <cdr:y>0.4755</cdr:y>
    </cdr:from>
    <cdr:to>
      <cdr:x>0.22525</cdr:x>
      <cdr:y>0.54275</cdr:y>
    </cdr:to>
    <cdr:sp>
      <cdr:nvSpPr>
        <cdr:cNvPr id="5" name="Text Box 5"/>
        <cdr:cNvSpPr txBox="1">
          <a:spLocks noChangeArrowheads="1"/>
        </cdr:cNvSpPr>
      </cdr:nvSpPr>
      <cdr:spPr>
        <a:xfrm>
          <a:off x="66675" y="2667000"/>
          <a:ext cx="1285875" cy="3810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IV - The Integrity and Transparency of the Public Procurement System</a:t>
          </a:r>
        </a:p>
      </cdr:txBody>
    </cdr:sp>
  </cdr:relSizeAnchor>
  <cdr:relSizeAnchor xmlns:cdr="http://schemas.openxmlformats.org/drawingml/2006/chartDrawing">
    <cdr:from>
      <cdr:x>0.624</cdr:x>
      <cdr:y>0.58575</cdr:y>
    </cdr:from>
    <cdr:to>
      <cdr:x>0.979</cdr:x>
      <cdr:y>0.69725</cdr:y>
    </cdr:to>
    <cdr:sp>
      <cdr:nvSpPr>
        <cdr:cNvPr id="6" name="Text Box 8"/>
        <cdr:cNvSpPr txBox="1">
          <a:spLocks noChangeArrowheads="1"/>
        </cdr:cNvSpPr>
      </cdr:nvSpPr>
      <cdr:spPr>
        <a:xfrm>
          <a:off x="3752850" y="3286125"/>
          <a:ext cx="2143125" cy="6286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Follow-thru in Compliance Monitoring
</a:t>
          </a:r>
          <a:r>
            <a:rPr lang="en-US" cap="none" sz="800" b="1" i="0" u="none" baseline="0">
              <a:solidFill>
                <a:srgbClr val="000000"/>
              </a:solidFill>
              <a:latin typeface="Arial"/>
              <a:ea typeface="Arial"/>
              <a:cs typeface="Arial"/>
            </a:rPr>
            <a:t>- Improve Compliance
</a:t>
          </a:r>
          <a:r>
            <a:rPr lang="en-US" cap="none" sz="800" b="1" i="0" u="none" baseline="0">
              <a:solidFill>
                <a:srgbClr val="000000"/>
              </a:solidFill>
              <a:latin typeface="Arial"/>
              <a:ea typeface="Arial"/>
              <a:cs typeface="Arial"/>
            </a:rPr>
            <a:t>- Generation and Analysis of Data
</a:t>
          </a:r>
          <a:r>
            <a:rPr lang="en-US" cap="none" sz="800" b="1" i="0" u="none" baseline="0">
              <a:solidFill>
                <a:srgbClr val="000000"/>
              </a:solidFill>
              <a:latin typeface="Arial"/>
              <a:ea typeface="Arial"/>
              <a:cs typeface="Arial"/>
            </a:rPr>
            <a:t>- Linkage 
</a:t>
          </a:r>
        </a:p>
      </cdr:txBody>
    </cdr:sp>
  </cdr:relSizeAnchor>
  <cdr:relSizeAnchor xmlns:cdr="http://schemas.openxmlformats.org/drawingml/2006/chartDrawing">
    <cdr:from>
      <cdr:x>0.31825</cdr:x>
      <cdr:y>0.87775</cdr:y>
    </cdr:from>
    <cdr:to>
      <cdr:x>0.624</cdr:x>
      <cdr:y>0.9665</cdr:y>
    </cdr:to>
    <cdr:sp>
      <cdr:nvSpPr>
        <cdr:cNvPr id="7" name="Text Box 9"/>
        <cdr:cNvSpPr txBox="1">
          <a:spLocks noChangeArrowheads="1"/>
        </cdr:cNvSpPr>
      </cdr:nvSpPr>
      <cdr:spPr>
        <a:xfrm>
          <a:off x="1914525" y="4924425"/>
          <a:ext cx="1847850" cy="4953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Professionalization
</a:t>
          </a:r>
          <a:r>
            <a:rPr lang="en-US" cap="none" sz="800" b="1" i="0" u="none" baseline="0">
              <a:solidFill>
                <a:srgbClr val="000000"/>
              </a:solidFill>
              <a:latin typeface="Arial"/>
              <a:ea typeface="Arial"/>
              <a:cs typeface="Arial"/>
            </a:rPr>
            <a:t>Record Keeping
</a:t>
          </a:r>
          <a:r>
            <a:rPr lang="en-US" cap="none" sz="800" b="1" i="0" u="none" baseline="0">
              <a:solidFill>
                <a:srgbClr val="000000"/>
              </a:solidFill>
              <a:latin typeface="Arial"/>
              <a:ea typeface="Arial"/>
              <a:cs typeface="Arial"/>
            </a:rPr>
            <a:t>Private Sector Ownership</a:t>
          </a:r>
        </a:p>
      </cdr:txBody>
    </cdr:sp>
  </cdr:relSizeAnchor>
  <cdr:relSizeAnchor xmlns:cdr="http://schemas.openxmlformats.org/drawingml/2006/chartDrawing">
    <cdr:from>
      <cdr:x>0.01125</cdr:x>
      <cdr:y>0.6035</cdr:y>
    </cdr:from>
    <cdr:to>
      <cdr:x>0.29375</cdr:x>
      <cdr:y>0.69725</cdr:y>
    </cdr:to>
    <cdr:sp>
      <cdr:nvSpPr>
        <cdr:cNvPr id="8" name="Text Box 11"/>
        <cdr:cNvSpPr txBox="1">
          <a:spLocks noChangeArrowheads="1"/>
        </cdr:cNvSpPr>
      </cdr:nvSpPr>
      <cdr:spPr>
        <a:xfrm>
          <a:off x="66675" y="3390900"/>
          <a:ext cx="1704975" cy="5238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Internal Audit
</a:t>
          </a:r>
          <a:r>
            <a:rPr lang="en-US" cap="none" sz="800" b="1" i="0" u="none" baseline="0">
              <a:solidFill>
                <a:srgbClr val="000000"/>
              </a:solidFill>
              <a:latin typeface="Arial"/>
              <a:ea typeface="Arial"/>
              <a:cs typeface="Arial"/>
            </a:rPr>
            <a:t>Role of Observers
</a:t>
          </a:r>
          <a:r>
            <a:rPr lang="en-US" cap="none" sz="800" b="1" i="0" u="none" baseline="0">
              <a:solidFill>
                <a:srgbClr val="000000"/>
              </a:solidFill>
              <a:latin typeface="Arial"/>
              <a:ea typeface="Arial"/>
              <a:cs typeface="Arial"/>
            </a:rPr>
            <a:t>PhilGEPS as transparency tool</a:t>
          </a:r>
        </a:p>
      </cdr:txBody>
    </cdr:sp>
  </cdr:relSizeAnchor>
  <cdr:relSizeAnchor xmlns:cdr="http://schemas.openxmlformats.org/drawingml/2006/chartDrawing">
    <cdr:from>
      <cdr:x>0.561</cdr:x>
      <cdr:y>0.2135</cdr:y>
    </cdr:from>
    <cdr:to>
      <cdr:x>0.89725</cdr:x>
      <cdr:y>0.28625</cdr:y>
    </cdr:to>
    <cdr:sp>
      <cdr:nvSpPr>
        <cdr:cNvPr id="9" name="Text Box 12"/>
        <cdr:cNvSpPr txBox="1">
          <a:spLocks noChangeArrowheads="1"/>
        </cdr:cNvSpPr>
      </cdr:nvSpPr>
      <cdr:spPr>
        <a:xfrm>
          <a:off x="3381375" y="1190625"/>
          <a:ext cx="2028825" cy="4095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  IRR-B Foreign Assisted Projects
</a:t>
          </a:r>
          <a:r>
            <a:rPr lang="en-US" cap="none" sz="800" b="1" i="0" u="none" baseline="0">
              <a:solidFill>
                <a:srgbClr val="000000"/>
              </a:solidFill>
              <a:latin typeface="Arial"/>
              <a:ea typeface="Arial"/>
              <a:cs typeface="Arial"/>
            </a:rPr>
            <a:t>  International Competitive Bidding</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123825</xdr:rowOff>
    </xdr:from>
    <xdr:to>
      <xdr:col>10</xdr:col>
      <xdr:colOff>95250</xdr:colOff>
      <xdr:row>36</xdr:row>
      <xdr:rowOff>76200</xdr:rowOff>
    </xdr:to>
    <xdr:graphicFrame>
      <xdr:nvGraphicFramePr>
        <xdr:cNvPr id="1" name="Chart 1"/>
        <xdr:cNvGraphicFramePr/>
      </xdr:nvGraphicFramePr>
      <xdr:xfrm>
        <a:off x="161925" y="285750"/>
        <a:ext cx="6029325" cy="5619750"/>
      </xdr:xfrm>
      <a:graphic>
        <a:graphicData uri="http://schemas.openxmlformats.org/drawingml/2006/chart">
          <c:chart xmlns:c="http://schemas.openxmlformats.org/drawingml/2006/chart" r:id="rId1"/>
        </a:graphicData>
      </a:graphic>
    </xdr:graphicFrame>
    <xdr:clientData fLocksWithSheet="0" fPrintsWithSheet="0"/>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0.02875</cdr:x>
      <cdr:y>0.04025</cdr:y>
    </cdr:from>
    <cdr:to>
      <cdr:x>0.8375</cdr:x>
      <cdr:y>1</cdr:y>
    </cdr:to>
    <cdr:pic>
      <cdr:nvPicPr>
        <cdr:cNvPr id="1" name="Picture 2"/>
        <cdr:cNvPicPr preferRelativeResize="1">
          <a:picLocks noChangeAspect="1"/>
        </cdr:cNvPicPr>
      </cdr:nvPicPr>
      <cdr:blipFill>
        <a:blip r:embed="rId1"/>
        <a:stretch>
          <a:fillRect/>
        </a:stretch>
      </cdr:blipFill>
      <cdr:spPr>
        <a:xfrm>
          <a:off x="266700" y="228600"/>
          <a:ext cx="7524750" cy="5667375"/>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0.0045</cdr:y>
    </cdr:from>
    <cdr:to>
      <cdr:x>0.89825</cdr:x>
      <cdr:y>0.98425</cdr:y>
    </cdr:to>
    <cdr:pic>
      <cdr:nvPicPr>
        <cdr:cNvPr id="1" name="Picture 6" descr="Untitled-1"/>
        <cdr:cNvPicPr preferRelativeResize="1">
          <a:picLocks noChangeAspect="1"/>
        </cdr:cNvPicPr>
      </cdr:nvPicPr>
      <cdr:blipFill>
        <a:blip r:embed="rId1"/>
        <a:stretch>
          <a:fillRect/>
        </a:stretch>
      </cdr:blipFill>
      <cdr:spPr>
        <a:xfrm>
          <a:off x="428625" y="19050"/>
          <a:ext cx="7924800" cy="5600700"/>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0.002</cdr:y>
    </cdr:from>
    <cdr:to>
      <cdr:x>0.8905</cdr:x>
      <cdr:y>0.98675</cdr:y>
    </cdr:to>
    <cdr:pic>
      <cdr:nvPicPr>
        <cdr:cNvPr id="1" name="Picture 19" descr="Untitled-2"/>
        <cdr:cNvPicPr preferRelativeResize="1">
          <a:picLocks noChangeAspect="1"/>
        </cdr:cNvPicPr>
      </cdr:nvPicPr>
      <cdr:blipFill>
        <a:blip r:embed="rId1"/>
        <a:stretch>
          <a:fillRect/>
        </a:stretch>
      </cdr:blipFill>
      <cdr:spPr>
        <a:xfrm>
          <a:off x="257175" y="9525"/>
          <a:ext cx="8029575" cy="5629275"/>
        </a:xfrm>
        <a:prstGeom prst="rect">
          <a:avLst/>
        </a:prstGeom>
        <a:noFill/>
        <a:ln w="9525" cmpd="sng">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-0.0125</cdr:y>
    </cdr:from>
    <cdr:to>
      <cdr:x>0.98775</cdr:x>
      <cdr:y>0.9125</cdr:y>
    </cdr:to>
    <cdr:pic>
      <cdr:nvPicPr>
        <cdr:cNvPr id="1" name="Picture 1"/>
        <cdr:cNvPicPr preferRelativeResize="1">
          <a:picLocks noChangeAspect="1"/>
        </cdr:cNvPicPr>
      </cdr:nvPicPr>
      <cdr:blipFill>
        <a:blip r:embed="rId1"/>
        <a:stretch>
          <a:fillRect/>
        </a:stretch>
      </cdr:blipFill>
      <cdr:spPr>
        <a:xfrm>
          <a:off x="85725" y="-66674"/>
          <a:ext cx="8486775" cy="5486400"/>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0.8845</cdr:x>
      <cdr:y>0.5185</cdr:y>
    </cdr:from>
    <cdr:to>
      <cdr:x>0.8975</cdr:x>
      <cdr:y>0.55625</cdr:y>
    </cdr:to>
    <cdr:sp>
      <cdr:nvSpPr>
        <cdr:cNvPr id="1" name="Text Box 1"/>
        <cdr:cNvSpPr txBox="1">
          <a:spLocks noChangeArrowheads="1"/>
        </cdr:cNvSpPr>
      </cdr:nvSpPr>
      <cdr:spPr>
        <a:xfrm>
          <a:off x="5324475" y="2905125"/>
          <a:ext cx="76200" cy="20955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0.34425</cdr:x>
      <cdr:y>0.18975</cdr:y>
    </cdr:from>
    <cdr:to>
      <cdr:x>0.58575</cdr:x>
      <cdr:y>0.26375</cdr:y>
    </cdr:to>
    <cdr:sp>
      <cdr:nvSpPr>
        <cdr:cNvPr id="2" name="Text Box 2"/>
        <cdr:cNvSpPr txBox="1">
          <a:spLocks noChangeArrowheads="1"/>
        </cdr:cNvSpPr>
      </cdr:nvSpPr>
      <cdr:spPr>
        <a:xfrm>
          <a:off x="2066925" y="1057275"/>
          <a:ext cx="1457325" cy="4191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 - The Legislative and Regulatory Framework </a:t>
          </a:r>
        </a:p>
      </cdr:txBody>
    </cdr:sp>
  </cdr:relSizeAnchor>
  <cdr:relSizeAnchor xmlns:cdr="http://schemas.openxmlformats.org/drawingml/2006/chartDrawing">
    <cdr:from>
      <cdr:x>0.65975</cdr:x>
      <cdr:y>0.495</cdr:y>
    </cdr:from>
    <cdr:to>
      <cdr:x>0.91425</cdr:x>
      <cdr:y>0.57275</cdr:y>
    </cdr:to>
    <cdr:sp>
      <cdr:nvSpPr>
        <cdr:cNvPr id="3" name="Text Box 3"/>
        <cdr:cNvSpPr txBox="1">
          <a:spLocks noChangeArrowheads="1"/>
        </cdr:cNvSpPr>
      </cdr:nvSpPr>
      <cdr:spPr>
        <a:xfrm>
          <a:off x="3971925" y="2781300"/>
          <a:ext cx="1533525" cy="4381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II - Institutional Framework and Management Capacity </a:t>
          </a:r>
        </a:p>
      </cdr:txBody>
    </cdr:sp>
  </cdr:relSizeAnchor>
  <cdr:relSizeAnchor xmlns:cdr="http://schemas.openxmlformats.org/drawingml/2006/chartDrawing">
    <cdr:from>
      <cdr:x>0.33775</cdr:x>
      <cdr:y>0.76175</cdr:y>
    </cdr:from>
    <cdr:to>
      <cdr:x>0.65975</cdr:x>
      <cdr:y>0.88</cdr:y>
    </cdr:to>
    <cdr:sp>
      <cdr:nvSpPr>
        <cdr:cNvPr id="4" name="Text Box 4"/>
        <cdr:cNvSpPr txBox="1">
          <a:spLocks noChangeArrowheads="1"/>
        </cdr:cNvSpPr>
      </cdr:nvSpPr>
      <cdr:spPr>
        <a:xfrm>
          <a:off x="2028825" y="4276725"/>
          <a:ext cx="1943100" cy="6667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III  - Procurement Operations and Public Procurement Market Performance</a:t>
          </a:r>
        </a:p>
      </cdr:txBody>
    </cdr:sp>
  </cdr:relSizeAnchor>
  <cdr:relSizeAnchor xmlns:cdr="http://schemas.openxmlformats.org/drawingml/2006/chartDrawing">
    <cdr:from>
      <cdr:x>0.01075</cdr:x>
      <cdr:y>0.47975</cdr:y>
    </cdr:from>
    <cdr:to>
      <cdr:x>0.224</cdr:x>
      <cdr:y>0.54775</cdr:y>
    </cdr:to>
    <cdr:sp>
      <cdr:nvSpPr>
        <cdr:cNvPr id="5" name="Text Box 5"/>
        <cdr:cNvSpPr txBox="1">
          <a:spLocks noChangeArrowheads="1"/>
        </cdr:cNvSpPr>
      </cdr:nvSpPr>
      <cdr:spPr>
        <a:xfrm>
          <a:off x="57150" y="2695575"/>
          <a:ext cx="1285875" cy="38100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Pillar IV - The Integrity and Transparency of the Public Procurement System</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123825</xdr:rowOff>
    </xdr:from>
    <xdr:to>
      <xdr:col>10</xdr:col>
      <xdr:colOff>95250</xdr:colOff>
      <xdr:row>36</xdr:row>
      <xdr:rowOff>76200</xdr:rowOff>
    </xdr:to>
    <xdr:graphicFrame>
      <xdr:nvGraphicFramePr>
        <xdr:cNvPr id="1" name="Chart 2"/>
        <xdr:cNvGraphicFramePr/>
      </xdr:nvGraphicFramePr>
      <xdr:xfrm>
        <a:off x="161925" y="285750"/>
        <a:ext cx="6029325" cy="5619750"/>
      </xdr:xfrm>
      <a:graphic>
        <a:graphicData uri="http://schemas.openxmlformats.org/drawingml/2006/chart">
          <c:chart xmlns:c="http://schemas.openxmlformats.org/drawingml/2006/chart" r:id="rId1"/>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3802"/>
  <sheetViews>
    <sheetView zoomScalePageLayoutView="0" workbookViewId="0" topLeftCell="M1">
      <selection activeCell="M190" sqref="M190"/>
    </sheetView>
  </sheetViews>
  <sheetFormatPr defaultColWidth="9.140625" defaultRowHeight="12.75"/>
  <cols>
    <col min="1" max="2" width="4.57421875" style="0" customWidth="1"/>
    <col min="3" max="3" width="3.8515625" style="0" customWidth="1"/>
    <col min="5" max="5" width="9.28125" style="0" customWidth="1"/>
    <col min="9" max="9" width="2.57421875" style="0" customWidth="1"/>
    <col min="10" max="10" width="6.140625" style="0" customWidth="1"/>
    <col min="11" max="11" width="6.7109375" style="37" customWidth="1"/>
    <col min="12" max="12" width="6.28125" style="0" customWidth="1"/>
    <col min="13" max="13" width="8.57421875" style="0" customWidth="1"/>
    <col min="14" max="14" width="1.7109375" style="0" customWidth="1"/>
    <col min="15" max="15" width="5.57421875" style="4" customWidth="1"/>
    <col min="16" max="16" width="6.421875" style="5" customWidth="1"/>
    <col min="17" max="17" width="9.421875" style="0" customWidth="1"/>
    <col min="18" max="18" width="7.57421875" style="0" customWidth="1"/>
    <col min="19" max="19" width="1.57421875" style="0" customWidth="1"/>
    <col min="20" max="20" width="10.28125" style="1" customWidth="1"/>
    <col min="21" max="21" width="11.7109375" style="1" customWidth="1"/>
    <col min="27" max="27" width="9.00390625" style="0" customWidth="1"/>
  </cols>
  <sheetData>
    <row r="1" spans="1:21" ht="15.75">
      <c r="A1" s="194" t="s">
        <v>144</v>
      </c>
      <c r="B1" s="194"/>
      <c r="C1" s="194"/>
      <c r="D1" s="194"/>
      <c r="E1" s="194"/>
      <c r="F1" s="194"/>
      <c r="G1" s="194"/>
      <c r="H1" s="194"/>
      <c r="I1" s="194"/>
      <c r="J1" s="194"/>
      <c r="K1" s="194"/>
      <c r="L1" s="194"/>
      <c r="M1" s="194"/>
      <c r="N1" s="194"/>
      <c r="O1" s="194"/>
      <c r="P1" s="194"/>
      <c r="Q1" s="194"/>
      <c r="R1" s="194"/>
      <c r="S1" s="194"/>
      <c r="T1" s="194"/>
      <c r="U1" s="194"/>
    </row>
    <row r="2" spans="1:21" ht="15.75">
      <c r="A2" s="94"/>
      <c r="B2" s="94"/>
      <c r="C2" s="94"/>
      <c r="D2" s="94"/>
      <c r="E2" s="94"/>
      <c r="F2" s="94"/>
      <c r="G2" s="94"/>
      <c r="H2" s="94"/>
      <c r="I2" s="94"/>
      <c r="J2" s="94"/>
      <c r="K2" s="94"/>
      <c r="L2" s="94"/>
      <c r="M2" s="94"/>
      <c r="N2" s="94"/>
      <c r="O2" s="94"/>
      <c r="P2" s="94"/>
      <c r="Q2" s="94"/>
      <c r="R2" s="94"/>
      <c r="S2" s="94"/>
      <c r="T2" s="94"/>
      <c r="U2" s="94"/>
    </row>
    <row r="3" spans="15:16" ht="13.5" thickBot="1">
      <c r="O3" s="3"/>
      <c r="P3" s="3"/>
    </row>
    <row r="4" spans="1:21" ht="13.5" thickBot="1">
      <c r="A4" s="195" t="s">
        <v>8</v>
      </c>
      <c r="B4" s="196"/>
      <c r="C4" s="196"/>
      <c r="D4" s="196"/>
      <c r="E4" s="196"/>
      <c r="F4" s="196"/>
      <c r="G4" s="196"/>
      <c r="H4" s="197"/>
      <c r="J4" s="189" t="s">
        <v>14</v>
      </c>
      <c r="K4" s="190"/>
      <c r="L4" s="190"/>
      <c r="M4" s="191"/>
      <c r="N4" s="6"/>
      <c r="O4" s="189" t="s">
        <v>7</v>
      </c>
      <c r="P4" s="190"/>
      <c r="Q4" s="190"/>
      <c r="R4" s="191"/>
      <c r="T4" s="189" t="s">
        <v>15</v>
      </c>
      <c r="U4" s="191"/>
    </row>
    <row r="5" spans="1:21" ht="12.75">
      <c r="A5" s="171" t="s">
        <v>17</v>
      </c>
      <c r="B5" s="172"/>
      <c r="C5" s="172"/>
      <c r="D5" s="172"/>
      <c r="E5" s="172"/>
      <c r="F5" s="172"/>
      <c r="G5" s="192"/>
      <c r="H5" s="193"/>
      <c r="I5" s="25"/>
      <c r="J5" s="32"/>
      <c r="K5" s="40"/>
      <c r="L5" s="33"/>
      <c r="M5" s="79">
        <v>0.25</v>
      </c>
      <c r="N5" s="28"/>
      <c r="O5" s="34"/>
      <c r="P5" s="35"/>
      <c r="Q5" s="33"/>
      <c r="R5" s="62">
        <f>Q7+Q44</f>
        <v>0.22436</v>
      </c>
      <c r="T5" s="63">
        <f>R5/M5</f>
        <v>0.89744</v>
      </c>
      <c r="U5" s="61" t="s">
        <v>18</v>
      </c>
    </row>
    <row r="6" spans="1:21" ht="12.75">
      <c r="A6" s="98"/>
      <c r="B6" s="163" t="s">
        <v>16</v>
      </c>
      <c r="C6" s="163"/>
      <c r="D6" s="163"/>
      <c r="E6" s="163"/>
      <c r="F6" s="163"/>
      <c r="G6" s="163"/>
      <c r="H6" s="164"/>
      <c r="I6" s="10"/>
      <c r="J6" s="11"/>
      <c r="K6" s="20"/>
      <c r="L6" s="12"/>
      <c r="M6" s="13"/>
      <c r="N6" s="10"/>
      <c r="O6" s="14"/>
      <c r="P6" s="15"/>
      <c r="Q6" s="12"/>
      <c r="R6" s="13"/>
      <c r="T6" s="75"/>
      <c r="U6" s="46"/>
    </row>
    <row r="7" spans="1:21" ht="12.75">
      <c r="A7" s="98"/>
      <c r="B7" s="163"/>
      <c r="C7" s="163"/>
      <c r="D7" s="163"/>
      <c r="E7" s="163"/>
      <c r="F7" s="163"/>
      <c r="G7" s="163"/>
      <c r="H7" s="164"/>
      <c r="I7" s="10"/>
      <c r="J7" s="11"/>
      <c r="K7" s="20"/>
      <c r="L7" s="16">
        <v>0.15</v>
      </c>
      <c r="M7" s="13"/>
      <c r="N7" s="10"/>
      <c r="O7" s="14"/>
      <c r="P7" s="15"/>
      <c r="Q7" s="44">
        <f>SUM(Q9:Q43)</f>
        <v>0.14436</v>
      </c>
      <c r="R7" s="13"/>
      <c r="T7" s="48">
        <f>Q7/L7</f>
        <v>0.9623999999999999</v>
      </c>
      <c r="U7" s="47" t="s">
        <v>18</v>
      </c>
    </row>
    <row r="8" spans="1:21" ht="12.75">
      <c r="A8" s="98"/>
      <c r="B8" s="99"/>
      <c r="C8" s="165" t="s">
        <v>70</v>
      </c>
      <c r="D8" s="165"/>
      <c r="E8" s="165"/>
      <c r="F8" s="165"/>
      <c r="G8" s="165"/>
      <c r="H8" s="182"/>
      <c r="I8" s="10"/>
      <c r="J8" s="11"/>
      <c r="K8" s="20"/>
      <c r="L8" s="12"/>
      <c r="M8" s="13"/>
      <c r="N8" s="10"/>
      <c r="O8" s="14"/>
      <c r="P8" s="55"/>
      <c r="Q8" s="12"/>
      <c r="R8" s="13"/>
      <c r="T8" s="75"/>
      <c r="U8" s="46"/>
    </row>
    <row r="9" spans="1:21" ht="12.75">
      <c r="A9" s="98"/>
      <c r="B9" s="99"/>
      <c r="C9" s="165"/>
      <c r="D9" s="165"/>
      <c r="E9" s="165"/>
      <c r="F9" s="165"/>
      <c r="G9" s="165"/>
      <c r="H9" s="182"/>
      <c r="I9" s="10"/>
      <c r="J9" s="58"/>
      <c r="K9" s="56">
        <v>0.2</v>
      </c>
      <c r="L9" s="17"/>
      <c r="M9" s="18"/>
      <c r="N9" s="19"/>
      <c r="O9" s="57"/>
      <c r="P9" s="56">
        <f>SUM(O10:O13)</f>
        <v>0.2</v>
      </c>
      <c r="Q9" s="43">
        <f>P9*L7</f>
        <v>0.03</v>
      </c>
      <c r="R9" s="13"/>
      <c r="T9" s="75"/>
      <c r="U9" s="46"/>
    </row>
    <row r="10" spans="1:21" ht="12.75">
      <c r="A10" s="98"/>
      <c r="B10" s="99"/>
      <c r="C10" s="99"/>
      <c r="D10" s="183" t="s">
        <v>71</v>
      </c>
      <c r="E10" s="183"/>
      <c r="F10" s="183"/>
      <c r="G10" s="183"/>
      <c r="H10" s="184"/>
      <c r="I10" s="10"/>
      <c r="J10" s="113">
        <v>0.05</v>
      </c>
      <c r="K10" s="55"/>
      <c r="L10" s="15"/>
      <c r="M10" s="13"/>
      <c r="N10" s="10"/>
      <c r="O10" s="113">
        <v>0.05</v>
      </c>
      <c r="P10" s="55"/>
      <c r="Q10" s="43"/>
      <c r="R10" s="13"/>
      <c r="T10" s="75"/>
      <c r="U10" s="46"/>
    </row>
    <row r="11" spans="1:21" ht="12.75">
      <c r="A11" s="98"/>
      <c r="B11" s="99"/>
      <c r="C11" s="99"/>
      <c r="D11" s="183" t="s">
        <v>145</v>
      </c>
      <c r="E11" s="183"/>
      <c r="F11" s="183"/>
      <c r="G11" s="183"/>
      <c r="H11" s="184"/>
      <c r="I11" s="10"/>
      <c r="J11" s="113">
        <v>0.05</v>
      </c>
      <c r="K11" s="55"/>
      <c r="L11" s="15"/>
      <c r="M11" s="13"/>
      <c r="N11" s="10"/>
      <c r="O11" s="113">
        <v>0.05</v>
      </c>
      <c r="P11" s="55"/>
      <c r="Q11" s="43"/>
      <c r="R11" s="13"/>
      <c r="T11" s="75"/>
      <c r="U11" s="46"/>
    </row>
    <row r="12" spans="1:21" ht="12.75">
      <c r="A12" s="98"/>
      <c r="B12" s="99"/>
      <c r="C12" s="99"/>
      <c r="D12" s="183" t="s">
        <v>146</v>
      </c>
      <c r="E12" s="183"/>
      <c r="F12" s="183"/>
      <c r="G12" s="183"/>
      <c r="H12" s="184"/>
      <c r="I12" s="10"/>
      <c r="J12" s="113">
        <v>0.05</v>
      </c>
      <c r="K12" s="55"/>
      <c r="L12" s="15"/>
      <c r="M12" s="13"/>
      <c r="N12" s="10"/>
      <c r="O12" s="113">
        <v>0.05</v>
      </c>
      <c r="P12" s="55"/>
      <c r="Q12" s="43"/>
      <c r="R12" s="13"/>
      <c r="T12" s="75"/>
      <c r="U12" s="46"/>
    </row>
    <row r="13" spans="1:21" ht="12.75">
      <c r="A13" s="98"/>
      <c r="B13" s="99"/>
      <c r="C13" s="99"/>
      <c r="D13" s="183" t="s">
        <v>72</v>
      </c>
      <c r="E13" s="183"/>
      <c r="F13" s="183"/>
      <c r="G13" s="183"/>
      <c r="H13" s="184"/>
      <c r="I13" s="10"/>
      <c r="J13" s="113">
        <v>0.05</v>
      </c>
      <c r="K13" s="55"/>
      <c r="L13" s="15"/>
      <c r="M13" s="13"/>
      <c r="N13" s="10"/>
      <c r="O13" s="113">
        <v>0.05</v>
      </c>
      <c r="P13" s="55"/>
      <c r="Q13" s="43"/>
      <c r="R13" s="13"/>
      <c r="T13" s="75"/>
      <c r="U13" s="114"/>
    </row>
    <row r="14" spans="1:21" ht="12.75">
      <c r="A14" s="98"/>
      <c r="B14" s="99"/>
      <c r="C14" s="165" t="s">
        <v>73</v>
      </c>
      <c r="D14" s="165"/>
      <c r="E14" s="165"/>
      <c r="F14" s="165"/>
      <c r="G14" s="165"/>
      <c r="H14" s="182"/>
      <c r="I14" s="10"/>
      <c r="J14" s="58"/>
      <c r="K14" s="56">
        <v>0.15</v>
      </c>
      <c r="L14" s="12"/>
      <c r="M14" s="13"/>
      <c r="N14" s="10"/>
      <c r="O14" s="57"/>
      <c r="P14" s="56">
        <f>SUM(O15:O18)</f>
        <v>0.11249999999999999</v>
      </c>
      <c r="Q14" s="43">
        <f>P14*L7</f>
        <v>0.016874999999999998</v>
      </c>
      <c r="R14" s="13"/>
      <c r="T14" s="75"/>
      <c r="U14" s="46"/>
    </row>
    <row r="15" spans="1:21" ht="12.75">
      <c r="A15" s="98"/>
      <c r="B15" s="99"/>
      <c r="C15" s="99"/>
      <c r="D15" s="183" t="s">
        <v>147</v>
      </c>
      <c r="E15" s="183"/>
      <c r="F15" s="183"/>
      <c r="G15" s="183"/>
      <c r="H15" s="184"/>
      <c r="I15" s="10"/>
      <c r="J15" s="113">
        <v>0.0375</v>
      </c>
      <c r="K15" s="42"/>
      <c r="L15" s="12"/>
      <c r="M15" s="13"/>
      <c r="N15" s="10"/>
      <c r="O15" s="113">
        <v>0.0375</v>
      </c>
      <c r="P15" s="55"/>
      <c r="Q15" s="43"/>
      <c r="R15" s="13"/>
      <c r="T15" s="75"/>
      <c r="U15" s="46"/>
    </row>
    <row r="16" spans="1:21" ht="12.75">
      <c r="A16" s="98"/>
      <c r="B16" s="99"/>
      <c r="C16" s="99"/>
      <c r="D16" s="183" t="s">
        <v>74</v>
      </c>
      <c r="E16" s="183"/>
      <c r="F16" s="183"/>
      <c r="G16" s="183"/>
      <c r="H16" s="184"/>
      <c r="I16" s="10"/>
      <c r="J16" s="113">
        <v>0.0375</v>
      </c>
      <c r="K16" s="42"/>
      <c r="L16" s="12"/>
      <c r="M16" s="13"/>
      <c r="N16" s="10"/>
      <c r="O16" s="113">
        <v>0</v>
      </c>
      <c r="P16" s="55"/>
      <c r="Q16" s="43"/>
      <c r="R16" s="13"/>
      <c r="T16" s="75"/>
      <c r="U16" s="46"/>
    </row>
    <row r="17" spans="1:21" ht="12.75">
      <c r="A17" s="98"/>
      <c r="B17" s="99"/>
      <c r="C17" s="99"/>
      <c r="D17" s="183" t="s">
        <v>148</v>
      </c>
      <c r="E17" s="183"/>
      <c r="F17" s="183"/>
      <c r="G17" s="183"/>
      <c r="H17" s="184"/>
      <c r="I17" s="10"/>
      <c r="J17" s="113">
        <v>0.0375</v>
      </c>
      <c r="K17" s="42"/>
      <c r="L17" s="12"/>
      <c r="M17" s="13"/>
      <c r="N17" s="10"/>
      <c r="O17" s="113">
        <v>0.0375</v>
      </c>
      <c r="P17" s="55"/>
      <c r="Q17" s="43"/>
      <c r="R17" s="13"/>
      <c r="T17" s="75"/>
      <c r="U17" s="46"/>
    </row>
    <row r="18" spans="1:21" ht="12.75">
      <c r="A18" s="98"/>
      <c r="B18" s="99"/>
      <c r="C18" s="99"/>
      <c r="D18" s="183" t="s">
        <v>149</v>
      </c>
      <c r="E18" s="183"/>
      <c r="F18" s="183"/>
      <c r="G18" s="183"/>
      <c r="H18" s="184"/>
      <c r="I18" s="10"/>
      <c r="J18" s="113">
        <v>0.0375</v>
      </c>
      <c r="K18" s="42"/>
      <c r="L18" s="12"/>
      <c r="M18" s="13"/>
      <c r="N18" s="10"/>
      <c r="O18" s="113">
        <v>0.0375</v>
      </c>
      <c r="P18" s="55"/>
      <c r="Q18" s="43"/>
      <c r="R18" s="13"/>
      <c r="T18" s="75"/>
      <c r="U18" s="46"/>
    </row>
    <row r="19" spans="1:21" ht="12.75">
      <c r="A19" s="98"/>
      <c r="B19" s="99"/>
      <c r="C19" s="165" t="s">
        <v>75</v>
      </c>
      <c r="D19" s="165"/>
      <c r="E19" s="165"/>
      <c r="F19" s="165"/>
      <c r="G19" s="165"/>
      <c r="H19" s="182"/>
      <c r="I19" s="10"/>
      <c r="J19" s="58"/>
      <c r="K19" s="56">
        <v>0.1</v>
      </c>
      <c r="L19" s="12"/>
      <c r="M19" s="13"/>
      <c r="N19" s="10"/>
      <c r="O19" s="57"/>
      <c r="P19" s="56">
        <f>SUM(O20:O23)</f>
        <v>0.09990000000000002</v>
      </c>
      <c r="Q19" s="43">
        <f>P19*L7</f>
        <v>0.014985000000000002</v>
      </c>
      <c r="R19" s="13"/>
      <c r="T19" s="75"/>
      <c r="U19" s="46"/>
    </row>
    <row r="20" spans="1:21" ht="12.75">
      <c r="A20" s="98"/>
      <c r="B20" s="99"/>
      <c r="C20" s="99"/>
      <c r="D20" s="183" t="s">
        <v>150</v>
      </c>
      <c r="E20" s="183"/>
      <c r="F20" s="183"/>
      <c r="G20" s="183"/>
      <c r="H20" s="184"/>
      <c r="I20" s="10"/>
      <c r="J20" s="113">
        <v>0.03333</v>
      </c>
      <c r="K20" s="42"/>
      <c r="L20" s="12"/>
      <c r="M20" s="13"/>
      <c r="N20" s="10"/>
      <c r="O20" s="113">
        <v>0.0333</v>
      </c>
      <c r="P20" s="55"/>
      <c r="Q20" s="43"/>
      <c r="R20" s="13"/>
      <c r="T20" s="75"/>
      <c r="U20" s="46"/>
    </row>
    <row r="21" spans="1:21" ht="12.75">
      <c r="A21" s="98"/>
      <c r="B21" s="99"/>
      <c r="C21" s="99"/>
      <c r="D21" s="183" t="s">
        <v>151</v>
      </c>
      <c r="E21" s="183"/>
      <c r="F21" s="183"/>
      <c r="G21" s="183"/>
      <c r="H21" s="184"/>
      <c r="I21" s="10"/>
      <c r="J21" s="113">
        <v>0.03333</v>
      </c>
      <c r="K21" s="42"/>
      <c r="L21" s="12"/>
      <c r="M21" s="13"/>
      <c r="N21" s="10"/>
      <c r="O21" s="113">
        <v>0.0333</v>
      </c>
      <c r="P21" s="55"/>
      <c r="Q21" s="43"/>
      <c r="R21" s="13"/>
      <c r="T21" s="75"/>
      <c r="U21" s="46"/>
    </row>
    <row r="22" spans="1:21" ht="12.75">
      <c r="A22" s="98"/>
      <c r="B22" s="99"/>
      <c r="C22" s="99"/>
      <c r="D22" s="183" t="s">
        <v>152</v>
      </c>
      <c r="E22" s="183"/>
      <c r="F22" s="183"/>
      <c r="G22" s="183"/>
      <c r="H22" s="184"/>
      <c r="I22" s="10"/>
      <c r="J22" s="58"/>
      <c r="K22" s="42"/>
      <c r="L22" s="12"/>
      <c r="M22" s="13"/>
      <c r="N22" s="10"/>
      <c r="O22" s="57"/>
      <c r="P22" s="55"/>
      <c r="Q22" s="43"/>
      <c r="R22" s="13"/>
      <c r="T22" s="75"/>
      <c r="U22" s="46"/>
    </row>
    <row r="23" spans="1:21" ht="12.75">
      <c r="A23" s="98"/>
      <c r="B23" s="99"/>
      <c r="C23" s="99"/>
      <c r="D23" s="183"/>
      <c r="E23" s="183"/>
      <c r="F23" s="183"/>
      <c r="G23" s="183"/>
      <c r="H23" s="184"/>
      <c r="I23" s="10"/>
      <c r="J23" s="113">
        <v>0.033333</v>
      </c>
      <c r="K23" s="42"/>
      <c r="L23" s="12"/>
      <c r="M23" s="13"/>
      <c r="N23" s="10"/>
      <c r="O23" s="113">
        <v>0.0333</v>
      </c>
      <c r="P23" s="55"/>
      <c r="Q23" s="43"/>
      <c r="R23" s="13"/>
      <c r="T23" s="75"/>
      <c r="U23" s="46"/>
    </row>
    <row r="24" spans="1:21" ht="12.75">
      <c r="A24" s="98"/>
      <c r="B24" s="99"/>
      <c r="C24" s="165" t="s">
        <v>76</v>
      </c>
      <c r="D24" s="165"/>
      <c r="E24" s="165"/>
      <c r="F24" s="165"/>
      <c r="G24" s="165"/>
      <c r="H24" s="166"/>
      <c r="I24" s="10"/>
      <c r="J24" s="58"/>
      <c r="K24" s="56">
        <v>0.15</v>
      </c>
      <c r="L24" s="12"/>
      <c r="M24" s="13"/>
      <c r="N24" s="10"/>
      <c r="O24" s="57"/>
      <c r="P24" s="56">
        <f>SUM(O25:O29)</f>
        <v>0.15</v>
      </c>
      <c r="Q24" s="43">
        <f>P24*L7</f>
        <v>0.0225</v>
      </c>
      <c r="R24" s="13"/>
      <c r="T24" s="75"/>
      <c r="U24" s="46"/>
    </row>
    <row r="25" spans="1:21" ht="12.75">
      <c r="A25" s="98"/>
      <c r="B25" s="99"/>
      <c r="C25" s="99"/>
      <c r="D25" s="183" t="s">
        <v>153</v>
      </c>
      <c r="E25" s="183"/>
      <c r="F25" s="183"/>
      <c r="G25" s="183"/>
      <c r="H25" s="184"/>
      <c r="I25" s="10"/>
      <c r="J25" s="113">
        <v>0.0375</v>
      </c>
      <c r="K25" s="42"/>
      <c r="L25" s="12"/>
      <c r="M25" s="13"/>
      <c r="N25" s="10"/>
      <c r="O25" s="113">
        <v>0.0375</v>
      </c>
      <c r="P25" s="55"/>
      <c r="Q25" s="43"/>
      <c r="R25" s="13"/>
      <c r="T25" s="75"/>
      <c r="U25" s="46"/>
    </row>
    <row r="26" spans="1:21" ht="12.75">
      <c r="A26" s="98"/>
      <c r="B26" s="99"/>
      <c r="C26" s="99"/>
      <c r="D26" s="183" t="s">
        <v>154</v>
      </c>
      <c r="E26" s="183"/>
      <c r="F26" s="183"/>
      <c r="G26" s="183"/>
      <c r="H26" s="184"/>
      <c r="I26" s="10"/>
      <c r="J26" s="113">
        <v>0.0375</v>
      </c>
      <c r="K26" s="42"/>
      <c r="L26" s="12"/>
      <c r="M26" s="13"/>
      <c r="N26" s="10"/>
      <c r="O26" s="113">
        <v>0.0375</v>
      </c>
      <c r="P26" s="55"/>
      <c r="Q26" s="43"/>
      <c r="R26" s="13"/>
      <c r="T26" s="75"/>
      <c r="U26" s="46"/>
    </row>
    <row r="27" spans="1:21" ht="12.75">
      <c r="A27" s="98"/>
      <c r="B27" s="99"/>
      <c r="C27" s="99"/>
      <c r="D27" s="183" t="s">
        <v>77</v>
      </c>
      <c r="E27" s="183"/>
      <c r="F27" s="183"/>
      <c r="G27" s="183"/>
      <c r="H27" s="184"/>
      <c r="I27" s="10"/>
      <c r="J27" s="113">
        <v>0.0375</v>
      </c>
      <c r="K27" s="42"/>
      <c r="L27" s="12"/>
      <c r="M27" s="13"/>
      <c r="N27" s="10"/>
      <c r="O27" s="113">
        <v>0.0375</v>
      </c>
      <c r="P27" s="55"/>
      <c r="Q27" s="43"/>
      <c r="R27" s="13"/>
      <c r="T27" s="75"/>
      <c r="U27" s="46"/>
    </row>
    <row r="28" spans="1:21" ht="12.75">
      <c r="A28" s="98"/>
      <c r="B28" s="99"/>
      <c r="C28" s="99"/>
      <c r="D28" s="183" t="s">
        <v>155</v>
      </c>
      <c r="E28" s="183"/>
      <c r="F28" s="183"/>
      <c r="G28" s="183"/>
      <c r="H28" s="184"/>
      <c r="I28" s="10"/>
      <c r="J28" s="58"/>
      <c r="K28" s="42"/>
      <c r="L28" s="12"/>
      <c r="M28" s="13"/>
      <c r="N28" s="10"/>
      <c r="O28" s="57"/>
      <c r="P28" s="55"/>
      <c r="Q28" s="43"/>
      <c r="R28" s="13"/>
      <c r="T28" s="75"/>
      <c r="U28" s="46"/>
    </row>
    <row r="29" spans="1:21" ht="12.75">
      <c r="A29" s="98"/>
      <c r="B29" s="99"/>
      <c r="C29" s="99"/>
      <c r="D29" s="183"/>
      <c r="E29" s="183"/>
      <c r="F29" s="183"/>
      <c r="G29" s="183"/>
      <c r="H29" s="184"/>
      <c r="I29" s="10"/>
      <c r="J29" s="113">
        <v>0.0375</v>
      </c>
      <c r="K29" s="42"/>
      <c r="L29" s="12"/>
      <c r="M29" s="13"/>
      <c r="N29" s="10"/>
      <c r="O29" s="113">
        <v>0.0375</v>
      </c>
      <c r="P29" s="55"/>
      <c r="Q29" s="43"/>
      <c r="R29" s="13"/>
      <c r="T29" s="75"/>
      <c r="U29" s="46"/>
    </row>
    <row r="30" spans="1:21" ht="12.75">
      <c r="A30" s="98"/>
      <c r="B30" s="99"/>
      <c r="C30" s="165" t="s">
        <v>78</v>
      </c>
      <c r="D30" s="165"/>
      <c r="E30" s="165"/>
      <c r="F30" s="165"/>
      <c r="G30" s="165"/>
      <c r="H30" s="166"/>
      <c r="I30" s="10"/>
      <c r="J30" s="58"/>
      <c r="K30" s="56">
        <v>0.05</v>
      </c>
      <c r="L30" s="12"/>
      <c r="M30" s="13"/>
      <c r="N30" s="10"/>
      <c r="O30" s="57"/>
      <c r="P30" s="56">
        <f>SUM(O31:O33)</f>
        <v>0.05</v>
      </c>
      <c r="Q30" s="43">
        <f>P30*L7</f>
        <v>0.0075</v>
      </c>
      <c r="R30" s="13"/>
      <c r="T30" s="75"/>
      <c r="U30" s="46"/>
    </row>
    <row r="31" spans="1:21" ht="12.75">
      <c r="A31" s="98"/>
      <c r="B31" s="99"/>
      <c r="C31" s="99"/>
      <c r="D31" s="183" t="s">
        <v>156</v>
      </c>
      <c r="E31" s="183"/>
      <c r="F31" s="183"/>
      <c r="G31" s="183"/>
      <c r="H31" s="184"/>
      <c r="I31" s="10"/>
      <c r="J31" s="113">
        <v>0.025</v>
      </c>
      <c r="K31" s="42"/>
      <c r="L31" s="12"/>
      <c r="M31" s="13"/>
      <c r="N31" s="10"/>
      <c r="O31" s="113">
        <v>0.025</v>
      </c>
      <c r="P31" s="55"/>
      <c r="Q31" s="43"/>
      <c r="R31" s="13"/>
      <c r="T31" s="75"/>
      <c r="U31" s="46"/>
    </row>
    <row r="32" spans="1:21" ht="12.75">
      <c r="A32" s="98"/>
      <c r="B32" s="99"/>
      <c r="C32" s="99"/>
      <c r="D32" s="183" t="s">
        <v>157</v>
      </c>
      <c r="E32" s="183"/>
      <c r="F32" s="183"/>
      <c r="G32" s="183"/>
      <c r="H32" s="184"/>
      <c r="I32" s="10"/>
      <c r="J32" s="57"/>
      <c r="K32" s="42"/>
      <c r="L32" s="12"/>
      <c r="M32" s="13"/>
      <c r="N32" s="10"/>
      <c r="O32" s="57"/>
      <c r="P32" s="55"/>
      <c r="Q32" s="43"/>
      <c r="R32" s="13"/>
      <c r="T32" s="75"/>
      <c r="U32" s="46"/>
    </row>
    <row r="33" spans="1:21" ht="12.75">
      <c r="A33" s="98"/>
      <c r="B33" s="99"/>
      <c r="C33" s="99"/>
      <c r="D33" s="183"/>
      <c r="E33" s="183"/>
      <c r="F33" s="183"/>
      <c r="G33" s="183"/>
      <c r="H33" s="184"/>
      <c r="I33" s="10"/>
      <c r="J33" s="113">
        <v>0.025</v>
      </c>
      <c r="K33" s="42"/>
      <c r="L33" s="12"/>
      <c r="M33" s="13"/>
      <c r="N33" s="10"/>
      <c r="O33" s="113">
        <v>0.025</v>
      </c>
      <c r="P33" s="55"/>
      <c r="Q33" s="43"/>
      <c r="R33" s="13"/>
      <c r="T33" s="75"/>
      <c r="U33" s="46"/>
    </row>
    <row r="34" spans="1:21" ht="12.75">
      <c r="A34" s="98"/>
      <c r="B34" s="99"/>
      <c r="C34" s="165" t="s">
        <v>79</v>
      </c>
      <c r="D34" s="165"/>
      <c r="E34" s="165"/>
      <c r="F34" s="165"/>
      <c r="G34" s="165"/>
      <c r="H34" s="166"/>
      <c r="I34" s="10"/>
      <c r="J34" s="58"/>
      <c r="K34" s="56">
        <v>0.15</v>
      </c>
      <c r="L34" s="12"/>
      <c r="M34" s="13"/>
      <c r="N34" s="10"/>
      <c r="O34" s="57"/>
      <c r="P34" s="56">
        <f>SUM(O35:O36)</f>
        <v>0.15</v>
      </c>
      <c r="Q34" s="43">
        <f>P34*L7</f>
        <v>0.0225</v>
      </c>
      <c r="R34" s="13"/>
      <c r="T34" s="75"/>
      <c r="U34" s="46"/>
    </row>
    <row r="35" spans="1:21" ht="12.75">
      <c r="A35" s="98"/>
      <c r="B35" s="99"/>
      <c r="C35" s="99"/>
      <c r="D35" s="183" t="s">
        <v>158</v>
      </c>
      <c r="E35" s="183"/>
      <c r="F35" s="183"/>
      <c r="G35" s="183"/>
      <c r="H35" s="184"/>
      <c r="I35" s="10"/>
      <c r="J35" s="113">
        <v>0.075</v>
      </c>
      <c r="K35" s="42"/>
      <c r="L35" s="12"/>
      <c r="M35" s="13"/>
      <c r="N35" s="10"/>
      <c r="O35" s="113">
        <v>0.075</v>
      </c>
      <c r="P35" s="55"/>
      <c r="Q35" s="43"/>
      <c r="R35" s="13"/>
      <c r="T35" s="75"/>
      <c r="U35" s="46"/>
    </row>
    <row r="36" spans="1:21" ht="12.75">
      <c r="A36" s="98"/>
      <c r="B36" s="99"/>
      <c r="C36" s="99"/>
      <c r="D36" s="183" t="s">
        <v>159</v>
      </c>
      <c r="E36" s="183"/>
      <c r="F36" s="183"/>
      <c r="G36" s="183"/>
      <c r="H36" s="184"/>
      <c r="I36" s="10"/>
      <c r="J36" s="113">
        <v>0.075</v>
      </c>
      <c r="K36" s="42"/>
      <c r="L36" s="12"/>
      <c r="M36" s="13"/>
      <c r="N36" s="10"/>
      <c r="O36" s="113">
        <v>0.075</v>
      </c>
      <c r="P36" s="55"/>
      <c r="Q36" s="43"/>
      <c r="R36" s="13"/>
      <c r="T36" s="75"/>
      <c r="U36" s="46"/>
    </row>
    <row r="37" spans="1:21" ht="12.75">
      <c r="A37" s="98"/>
      <c r="B37" s="99"/>
      <c r="C37" s="165" t="s">
        <v>80</v>
      </c>
      <c r="D37" s="165"/>
      <c r="E37" s="165"/>
      <c r="F37" s="165"/>
      <c r="G37" s="165"/>
      <c r="H37" s="166"/>
      <c r="I37" s="10"/>
      <c r="J37" s="58"/>
      <c r="K37" s="56">
        <v>0.15</v>
      </c>
      <c r="L37" s="12"/>
      <c r="M37" s="13"/>
      <c r="N37" s="10"/>
      <c r="O37" s="57"/>
      <c r="P37" s="56">
        <f>SUM(O38:O40)</f>
        <v>0.15000000000000002</v>
      </c>
      <c r="Q37" s="43">
        <f>P37*L7</f>
        <v>0.022500000000000003</v>
      </c>
      <c r="R37" s="13"/>
      <c r="T37" s="75"/>
      <c r="U37" s="46"/>
    </row>
    <row r="38" spans="1:21" ht="12.75">
      <c r="A38" s="98"/>
      <c r="B38" s="99"/>
      <c r="C38" s="99"/>
      <c r="D38" s="183" t="s">
        <v>160</v>
      </c>
      <c r="E38" s="183"/>
      <c r="F38" s="183"/>
      <c r="G38" s="183"/>
      <c r="H38" s="184"/>
      <c r="I38" s="10"/>
      <c r="J38" s="113">
        <v>0.05</v>
      </c>
      <c r="K38" s="42"/>
      <c r="L38" s="12"/>
      <c r="M38" s="13"/>
      <c r="N38" s="10"/>
      <c r="O38" s="113">
        <v>0.05</v>
      </c>
      <c r="P38" s="55"/>
      <c r="Q38" s="43"/>
      <c r="R38" s="13"/>
      <c r="T38" s="75"/>
      <c r="U38" s="46"/>
    </row>
    <row r="39" spans="1:21" ht="12.75">
      <c r="A39" s="98"/>
      <c r="B39" s="99"/>
      <c r="C39" s="99"/>
      <c r="D39" s="183" t="s">
        <v>161</v>
      </c>
      <c r="E39" s="183"/>
      <c r="F39" s="183"/>
      <c r="G39" s="183"/>
      <c r="H39" s="184"/>
      <c r="I39" s="10"/>
      <c r="J39" s="113">
        <v>0.05</v>
      </c>
      <c r="K39" s="42"/>
      <c r="L39" s="12"/>
      <c r="M39" s="13"/>
      <c r="N39" s="10"/>
      <c r="O39" s="113">
        <v>0.05</v>
      </c>
      <c r="P39" s="55"/>
      <c r="Q39" s="43"/>
      <c r="R39" s="13"/>
      <c r="T39" s="75"/>
      <c r="U39" s="46"/>
    </row>
    <row r="40" spans="1:21" ht="12.75">
      <c r="A40" s="98"/>
      <c r="B40" s="99"/>
      <c r="C40" s="99"/>
      <c r="D40" s="183" t="s">
        <v>81</v>
      </c>
      <c r="E40" s="183"/>
      <c r="F40" s="183"/>
      <c r="G40" s="183"/>
      <c r="H40" s="184"/>
      <c r="I40" s="10"/>
      <c r="J40" s="113">
        <v>0.05</v>
      </c>
      <c r="K40" s="42"/>
      <c r="L40" s="12"/>
      <c r="M40" s="13"/>
      <c r="N40" s="10"/>
      <c r="O40" s="113">
        <v>0.05</v>
      </c>
      <c r="P40" s="55"/>
      <c r="Q40" s="43"/>
      <c r="R40" s="13"/>
      <c r="T40" s="75"/>
      <c r="U40" s="46"/>
    </row>
    <row r="41" spans="1:21" ht="12.75">
      <c r="A41" s="98"/>
      <c r="B41" s="99"/>
      <c r="C41" s="165" t="s">
        <v>82</v>
      </c>
      <c r="D41" s="165"/>
      <c r="E41" s="165"/>
      <c r="F41" s="165"/>
      <c r="G41" s="165"/>
      <c r="H41" s="166"/>
      <c r="I41" s="10"/>
      <c r="J41" s="58"/>
      <c r="K41" s="56">
        <v>0.05</v>
      </c>
      <c r="L41" s="12"/>
      <c r="M41" s="13"/>
      <c r="N41" s="10"/>
      <c r="O41" s="57"/>
      <c r="P41" s="56">
        <f>SUM(O43)</f>
        <v>0.05</v>
      </c>
      <c r="Q41" s="43">
        <f>P41*L7</f>
        <v>0.0075</v>
      </c>
      <c r="R41" s="13"/>
      <c r="T41" s="75"/>
      <c r="U41" s="46"/>
    </row>
    <row r="42" spans="1:21" ht="12.75">
      <c r="A42" s="98"/>
      <c r="B42" s="99"/>
      <c r="C42" s="99"/>
      <c r="D42" s="183" t="s">
        <v>162</v>
      </c>
      <c r="E42" s="167"/>
      <c r="F42" s="167"/>
      <c r="G42" s="167"/>
      <c r="H42" s="179"/>
      <c r="I42" s="12"/>
      <c r="J42" s="58"/>
      <c r="K42" s="42"/>
      <c r="L42" s="12"/>
      <c r="M42" s="13"/>
      <c r="N42" s="12"/>
      <c r="O42" s="57"/>
      <c r="P42" s="55"/>
      <c r="Q42" s="43"/>
      <c r="R42" s="13"/>
      <c r="S42" s="2"/>
      <c r="T42" s="75"/>
      <c r="U42" s="46"/>
    </row>
    <row r="43" spans="1:21" ht="12.75">
      <c r="A43" s="100"/>
      <c r="B43" s="101"/>
      <c r="C43" s="101"/>
      <c r="D43" s="185"/>
      <c r="E43" s="185"/>
      <c r="F43" s="185"/>
      <c r="G43" s="185"/>
      <c r="H43" s="186"/>
      <c r="I43" s="122"/>
      <c r="J43" s="157">
        <v>0.05</v>
      </c>
      <c r="K43" s="72"/>
      <c r="L43" s="122"/>
      <c r="M43" s="23"/>
      <c r="N43" s="122"/>
      <c r="O43" s="157">
        <v>0.05</v>
      </c>
      <c r="P43" s="129"/>
      <c r="Q43" s="51"/>
      <c r="R43" s="23"/>
      <c r="S43" s="81"/>
      <c r="T43" s="86"/>
      <c r="U43" s="87"/>
    </row>
    <row r="44" spans="1:21" ht="12.75">
      <c r="A44" s="98"/>
      <c r="B44" s="102" t="s">
        <v>9</v>
      </c>
      <c r="C44" s="102"/>
      <c r="D44" s="102"/>
      <c r="E44" s="102"/>
      <c r="F44" s="102"/>
      <c r="G44" s="102"/>
      <c r="H44" s="103"/>
      <c r="I44" s="10"/>
      <c r="J44" s="11"/>
      <c r="K44" s="43"/>
      <c r="L44" s="54">
        <v>0.1</v>
      </c>
      <c r="M44" s="49"/>
      <c r="N44" s="50"/>
      <c r="O44" s="21"/>
      <c r="P44" s="45"/>
      <c r="Q44" s="44">
        <f>SUM(Q45:Q59)</f>
        <v>0.08000000000000002</v>
      </c>
      <c r="R44" s="49"/>
      <c r="T44" s="59">
        <f>Q44/L44</f>
        <v>0.8000000000000002</v>
      </c>
      <c r="U44" s="47" t="s">
        <v>18</v>
      </c>
    </row>
    <row r="45" spans="1:21" ht="12.75">
      <c r="A45" s="98"/>
      <c r="B45" s="99"/>
      <c r="C45" s="165" t="s">
        <v>83</v>
      </c>
      <c r="D45" s="165"/>
      <c r="E45" s="165"/>
      <c r="F45" s="165"/>
      <c r="G45" s="165"/>
      <c r="H45" s="166"/>
      <c r="I45" s="10"/>
      <c r="J45" s="11"/>
      <c r="K45" s="56">
        <v>0.2</v>
      </c>
      <c r="L45" s="43"/>
      <c r="M45" s="49"/>
      <c r="N45" s="50"/>
      <c r="O45" s="21"/>
      <c r="P45" s="56">
        <v>0.1</v>
      </c>
      <c r="Q45" s="43">
        <f>P45*L44</f>
        <v>0.010000000000000002</v>
      </c>
      <c r="R45" s="49"/>
      <c r="T45" s="75"/>
      <c r="U45" s="46"/>
    </row>
    <row r="46" spans="1:21" ht="12.75">
      <c r="A46" s="98"/>
      <c r="B46" s="99"/>
      <c r="C46" s="165"/>
      <c r="D46" s="165"/>
      <c r="E46" s="165"/>
      <c r="F46" s="165"/>
      <c r="G46" s="165"/>
      <c r="H46" s="166"/>
      <c r="I46" s="10"/>
      <c r="J46" s="11"/>
      <c r="L46" s="43"/>
      <c r="M46" s="49"/>
      <c r="N46" s="50"/>
      <c r="O46" s="21"/>
      <c r="P46" s="3"/>
      <c r="Q46" s="115"/>
      <c r="R46" s="49"/>
      <c r="T46" s="75"/>
      <c r="U46" s="46"/>
    </row>
    <row r="47" spans="1:21" ht="12.75">
      <c r="A47" s="98"/>
      <c r="B47" s="99"/>
      <c r="C47" s="165"/>
      <c r="D47" s="165"/>
      <c r="E47" s="165"/>
      <c r="F47" s="165"/>
      <c r="G47" s="165"/>
      <c r="H47" s="166"/>
      <c r="I47" s="10"/>
      <c r="J47" s="11"/>
      <c r="L47" s="43"/>
      <c r="M47" s="49"/>
      <c r="N47" s="50"/>
      <c r="O47" s="21"/>
      <c r="P47" s="3"/>
      <c r="R47" s="49"/>
      <c r="T47" s="75"/>
      <c r="U47" s="46"/>
    </row>
    <row r="48" spans="1:21" ht="12.75">
      <c r="A48" s="98"/>
      <c r="B48" s="99"/>
      <c r="C48" s="165" t="s">
        <v>84</v>
      </c>
      <c r="D48" s="165"/>
      <c r="E48" s="165"/>
      <c r="F48" s="165"/>
      <c r="G48" s="165"/>
      <c r="H48" s="166"/>
      <c r="I48" s="10"/>
      <c r="J48" s="11"/>
      <c r="K48" s="56">
        <v>0.2</v>
      </c>
      <c r="L48" s="43"/>
      <c r="M48" s="49"/>
      <c r="N48" s="50"/>
      <c r="O48" s="21"/>
      <c r="P48" s="56">
        <v>0.2</v>
      </c>
      <c r="Q48" s="43">
        <f>P48*L44</f>
        <v>0.020000000000000004</v>
      </c>
      <c r="R48" s="49"/>
      <c r="T48" s="75"/>
      <c r="U48" s="46"/>
    </row>
    <row r="49" spans="1:21" ht="12.75">
      <c r="A49" s="98"/>
      <c r="B49" s="99"/>
      <c r="C49" s="165"/>
      <c r="D49" s="165"/>
      <c r="E49" s="165"/>
      <c r="F49" s="165"/>
      <c r="G49" s="165"/>
      <c r="H49" s="166"/>
      <c r="I49" s="10"/>
      <c r="J49" s="11"/>
      <c r="L49" s="43"/>
      <c r="M49" s="49"/>
      <c r="N49" s="50"/>
      <c r="O49" s="21"/>
      <c r="P49" s="3"/>
      <c r="R49" s="49"/>
      <c r="T49" s="75"/>
      <c r="U49" s="46"/>
    </row>
    <row r="50" spans="1:21" ht="12.75">
      <c r="A50" s="98"/>
      <c r="B50" s="99"/>
      <c r="C50" s="165" t="s">
        <v>85</v>
      </c>
      <c r="D50" s="165"/>
      <c r="E50" s="165"/>
      <c r="F50" s="165"/>
      <c r="G50" s="165"/>
      <c r="H50" s="166"/>
      <c r="I50" s="10"/>
      <c r="J50" s="11"/>
      <c r="K50" s="56">
        <v>0.1</v>
      </c>
      <c r="L50" s="43"/>
      <c r="M50" s="49"/>
      <c r="N50" s="50"/>
      <c r="O50" s="21"/>
      <c r="P50" s="56">
        <v>0.1</v>
      </c>
      <c r="Q50" s="43">
        <f>P50*L44</f>
        <v>0.010000000000000002</v>
      </c>
      <c r="R50" s="49"/>
      <c r="T50" s="75"/>
      <c r="U50" s="46"/>
    </row>
    <row r="51" spans="1:21" ht="12.75">
      <c r="A51" s="98"/>
      <c r="B51" s="99"/>
      <c r="C51" s="165"/>
      <c r="D51" s="165"/>
      <c r="E51" s="165"/>
      <c r="F51" s="165"/>
      <c r="G51" s="165"/>
      <c r="H51" s="166"/>
      <c r="I51" s="10"/>
      <c r="J51" s="11"/>
      <c r="L51" s="43"/>
      <c r="M51" s="49"/>
      <c r="N51" s="50"/>
      <c r="O51" s="21"/>
      <c r="P51" s="3"/>
      <c r="R51" s="49"/>
      <c r="T51" s="75"/>
      <c r="U51" s="46"/>
    </row>
    <row r="52" spans="1:21" ht="12.75">
      <c r="A52" s="98"/>
      <c r="B52" s="99"/>
      <c r="C52" s="165" t="s">
        <v>86</v>
      </c>
      <c r="D52" s="165"/>
      <c r="E52" s="165"/>
      <c r="F52" s="165"/>
      <c r="G52" s="165"/>
      <c r="H52" s="166"/>
      <c r="I52" s="10"/>
      <c r="J52" s="11"/>
      <c r="K52" s="56">
        <v>0.1</v>
      </c>
      <c r="L52" s="43"/>
      <c r="M52" s="49"/>
      <c r="N52" s="50"/>
      <c r="O52" s="21"/>
      <c r="P52" s="56">
        <v>0.1</v>
      </c>
      <c r="Q52" s="43">
        <f>P52*L44</f>
        <v>0.010000000000000002</v>
      </c>
      <c r="R52" s="49"/>
      <c r="T52" s="75"/>
      <c r="U52" s="46"/>
    </row>
    <row r="53" spans="1:21" ht="12.75">
      <c r="A53" s="98"/>
      <c r="B53" s="99"/>
      <c r="C53" s="165"/>
      <c r="D53" s="165"/>
      <c r="E53" s="165"/>
      <c r="F53" s="165"/>
      <c r="G53" s="165"/>
      <c r="H53" s="166"/>
      <c r="I53" s="10"/>
      <c r="J53" s="11"/>
      <c r="K53" s="42"/>
      <c r="M53" s="49"/>
      <c r="N53" s="50"/>
      <c r="O53" s="21"/>
      <c r="P53" s="3"/>
      <c r="Q53" s="43"/>
      <c r="R53" s="49"/>
      <c r="T53" s="75"/>
      <c r="U53" s="46"/>
    </row>
    <row r="54" spans="1:21" ht="12.75">
      <c r="A54" s="98"/>
      <c r="B54" s="99"/>
      <c r="C54" s="165"/>
      <c r="D54" s="165"/>
      <c r="E54" s="165"/>
      <c r="F54" s="165"/>
      <c r="G54" s="165"/>
      <c r="H54" s="166"/>
      <c r="I54" s="10"/>
      <c r="J54" s="11"/>
      <c r="L54" s="43"/>
      <c r="M54" s="49"/>
      <c r="N54" s="50"/>
      <c r="O54" s="21"/>
      <c r="P54" s="3"/>
      <c r="R54" s="49"/>
      <c r="T54" s="75"/>
      <c r="U54" s="46"/>
    </row>
    <row r="55" spans="1:21" ht="12.75">
      <c r="A55" s="98"/>
      <c r="B55" s="99"/>
      <c r="C55" s="165" t="s">
        <v>87</v>
      </c>
      <c r="D55" s="165"/>
      <c r="E55" s="165"/>
      <c r="F55" s="165"/>
      <c r="G55" s="165"/>
      <c r="H55" s="166"/>
      <c r="I55" s="10"/>
      <c r="J55" s="11"/>
      <c r="K55" s="56">
        <v>0.2</v>
      </c>
      <c r="L55" s="43"/>
      <c r="M55" s="49"/>
      <c r="N55" s="50"/>
      <c r="O55" s="21"/>
      <c r="P55" s="56">
        <v>0.1</v>
      </c>
      <c r="Q55" s="43">
        <f>P55*L44</f>
        <v>0.010000000000000002</v>
      </c>
      <c r="R55" s="49"/>
      <c r="T55" s="75"/>
      <c r="U55" s="46"/>
    </row>
    <row r="56" spans="1:21" ht="12.75">
      <c r="A56" s="98"/>
      <c r="B56" s="99"/>
      <c r="C56" s="165"/>
      <c r="D56" s="165"/>
      <c r="E56" s="165"/>
      <c r="F56" s="165"/>
      <c r="G56" s="165"/>
      <c r="H56" s="166"/>
      <c r="I56" s="10"/>
      <c r="J56" s="11"/>
      <c r="L56" s="43"/>
      <c r="M56" s="49"/>
      <c r="N56" s="50"/>
      <c r="O56" s="21"/>
      <c r="P56" s="3"/>
      <c r="R56" s="49"/>
      <c r="T56" s="75"/>
      <c r="U56" s="46"/>
    </row>
    <row r="57" spans="1:21" ht="12.75">
      <c r="A57" s="98"/>
      <c r="B57" s="99"/>
      <c r="C57" s="165" t="s">
        <v>88</v>
      </c>
      <c r="D57" s="165"/>
      <c r="E57" s="165"/>
      <c r="F57" s="165"/>
      <c r="G57" s="165"/>
      <c r="H57" s="166"/>
      <c r="I57" s="10"/>
      <c r="J57" s="11"/>
      <c r="K57" s="56">
        <v>0.2</v>
      </c>
      <c r="L57" s="43"/>
      <c r="M57" s="49"/>
      <c r="N57" s="50"/>
      <c r="O57" s="21"/>
      <c r="P57" s="56">
        <v>0.2</v>
      </c>
      <c r="Q57" s="43">
        <f>P57*L44</f>
        <v>0.020000000000000004</v>
      </c>
      <c r="R57" s="49"/>
      <c r="T57" s="75"/>
      <c r="U57" s="46"/>
    </row>
    <row r="58" spans="1:21" ht="12.75">
      <c r="A58" s="98"/>
      <c r="B58" s="99"/>
      <c r="C58" s="165"/>
      <c r="D58" s="165"/>
      <c r="E58" s="165"/>
      <c r="F58" s="165"/>
      <c r="G58" s="165"/>
      <c r="H58" s="166"/>
      <c r="I58" s="10"/>
      <c r="J58" s="11"/>
      <c r="L58" s="43"/>
      <c r="M58" s="49"/>
      <c r="N58" s="50"/>
      <c r="O58" s="21"/>
      <c r="P58" s="3"/>
      <c r="R58" s="49"/>
      <c r="T58" s="75"/>
      <c r="U58" s="46"/>
    </row>
    <row r="59" spans="1:21" ht="12.75">
      <c r="A59" s="98"/>
      <c r="B59" s="99"/>
      <c r="C59" s="165"/>
      <c r="D59" s="165"/>
      <c r="E59" s="165"/>
      <c r="F59" s="165"/>
      <c r="G59" s="165"/>
      <c r="H59" s="166"/>
      <c r="I59" s="10"/>
      <c r="J59" s="11"/>
      <c r="K59" s="42"/>
      <c r="L59" s="43"/>
      <c r="M59" s="49"/>
      <c r="N59" s="50"/>
      <c r="O59" s="21"/>
      <c r="P59" s="55"/>
      <c r="Q59" s="43"/>
      <c r="R59" s="49"/>
      <c r="T59" s="75"/>
      <c r="U59" s="46"/>
    </row>
    <row r="60" spans="1:21" ht="12.75">
      <c r="A60" s="100"/>
      <c r="B60" s="101"/>
      <c r="C60" s="174"/>
      <c r="D60" s="174"/>
      <c r="E60" s="174"/>
      <c r="F60" s="174"/>
      <c r="G60" s="174"/>
      <c r="H60" s="175"/>
      <c r="I60" s="10"/>
      <c r="J60" s="22"/>
      <c r="K60" s="82"/>
      <c r="L60" s="51"/>
      <c r="M60" s="52"/>
      <c r="N60" s="50"/>
      <c r="O60" s="53"/>
      <c r="P60" s="80"/>
      <c r="Q60" s="81"/>
      <c r="R60" s="52"/>
      <c r="T60" s="86"/>
      <c r="U60" s="87"/>
    </row>
    <row r="61" spans="1:21" ht="12.75">
      <c r="A61" s="95"/>
      <c r="B61" s="95"/>
      <c r="C61" s="96"/>
      <c r="D61" s="95"/>
      <c r="E61" s="95"/>
      <c r="F61" s="95"/>
      <c r="G61" s="95"/>
      <c r="H61" s="95"/>
      <c r="I61" s="10"/>
      <c r="J61" s="10"/>
      <c r="K61" s="39"/>
      <c r="L61" s="10"/>
      <c r="M61" s="10"/>
      <c r="N61" s="10"/>
      <c r="O61" s="24"/>
      <c r="P61" s="24"/>
      <c r="Q61" s="10"/>
      <c r="R61" s="10"/>
      <c r="T61" s="88"/>
      <c r="U61" s="88"/>
    </row>
    <row r="62" spans="1:21" ht="12.75">
      <c r="A62" s="168" t="s">
        <v>89</v>
      </c>
      <c r="B62" s="180"/>
      <c r="C62" s="180"/>
      <c r="D62" s="180"/>
      <c r="E62" s="180"/>
      <c r="F62" s="180"/>
      <c r="G62" s="180"/>
      <c r="H62" s="181"/>
      <c r="I62" s="25"/>
      <c r="J62" s="26"/>
      <c r="K62" s="38"/>
      <c r="L62" s="27"/>
      <c r="M62" s="76">
        <v>0.25</v>
      </c>
      <c r="N62" s="28"/>
      <c r="O62" s="29"/>
      <c r="P62" s="30"/>
      <c r="Q62" s="27"/>
      <c r="R62" s="60">
        <f>Q63+Q74+Q89</f>
        <v>0.179</v>
      </c>
      <c r="T62" s="77">
        <f>R62/M62</f>
        <v>0.716</v>
      </c>
      <c r="U62" s="78" t="s">
        <v>20</v>
      </c>
    </row>
    <row r="63" spans="1:21" ht="12.75">
      <c r="A63" s="98"/>
      <c r="B63" s="163" t="s">
        <v>90</v>
      </c>
      <c r="C63" s="163"/>
      <c r="D63" s="163"/>
      <c r="E63" s="163"/>
      <c r="F63" s="163"/>
      <c r="G63" s="163"/>
      <c r="H63" s="164"/>
      <c r="I63" s="10"/>
      <c r="J63" s="11"/>
      <c r="K63" s="20"/>
      <c r="L63" s="44">
        <v>0.09</v>
      </c>
      <c r="M63" s="13"/>
      <c r="N63" s="10"/>
      <c r="O63" s="14"/>
      <c r="P63" s="15"/>
      <c r="Q63" s="44">
        <f>SUM(Q64:Q72)</f>
        <v>0.08099999999999999</v>
      </c>
      <c r="R63" s="13"/>
      <c r="T63" s="59">
        <f>Q63/L63</f>
        <v>0.8999999999999999</v>
      </c>
      <c r="U63" s="47" t="s">
        <v>20</v>
      </c>
    </row>
    <row r="64" spans="1:21" ht="12.75">
      <c r="A64" s="98"/>
      <c r="B64" s="99"/>
      <c r="C64" s="165" t="s">
        <v>91</v>
      </c>
      <c r="D64" s="165"/>
      <c r="E64" s="165"/>
      <c r="F64" s="165"/>
      <c r="G64" s="165"/>
      <c r="H64" s="166"/>
      <c r="I64" s="10"/>
      <c r="J64" s="11"/>
      <c r="K64" s="56">
        <v>0.3</v>
      </c>
      <c r="L64" s="12"/>
      <c r="M64" s="13"/>
      <c r="N64" s="10"/>
      <c r="O64" s="14"/>
      <c r="P64" s="56">
        <v>0.3</v>
      </c>
      <c r="Q64" s="43">
        <f>P64*L63</f>
        <v>0.027</v>
      </c>
      <c r="R64" s="13"/>
      <c r="T64" s="75"/>
      <c r="U64" s="46"/>
    </row>
    <row r="65" spans="1:21" ht="12.75">
      <c r="A65" s="98"/>
      <c r="B65" s="99"/>
      <c r="C65" s="167"/>
      <c r="D65" s="165"/>
      <c r="E65" s="165"/>
      <c r="F65" s="165"/>
      <c r="G65" s="165"/>
      <c r="H65" s="166"/>
      <c r="I65" s="10"/>
      <c r="J65" s="11"/>
      <c r="L65" s="12"/>
      <c r="M65" s="13"/>
      <c r="N65" s="10"/>
      <c r="O65" s="14"/>
      <c r="P65" s="3"/>
      <c r="R65" s="13"/>
      <c r="T65" s="75"/>
      <c r="U65" s="46"/>
    </row>
    <row r="66" spans="1:21" ht="12.75">
      <c r="A66" s="98"/>
      <c r="B66" s="99"/>
      <c r="C66" s="165" t="s">
        <v>92</v>
      </c>
      <c r="D66" s="165"/>
      <c r="E66" s="165"/>
      <c r="F66" s="165"/>
      <c r="G66" s="165"/>
      <c r="H66" s="166"/>
      <c r="I66" s="10"/>
      <c r="J66" s="11"/>
      <c r="K66" s="56">
        <v>0.1</v>
      </c>
      <c r="L66" s="12"/>
      <c r="M66" s="13"/>
      <c r="N66" s="10"/>
      <c r="O66" s="14"/>
      <c r="P66" s="56">
        <v>0.1</v>
      </c>
      <c r="Q66" s="43">
        <f>P66*L63</f>
        <v>0.009</v>
      </c>
      <c r="R66" s="13"/>
      <c r="T66" s="75"/>
      <c r="U66" s="46"/>
    </row>
    <row r="67" spans="1:21" ht="12.75">
      <c r="A67" s="98"/>
      <c r="B67" s="99"/>
      <c r="C67" s="165"/>
      <c r="D67" s="165"/>
      <c r="E67" s="165"/>
      <c r="F67" s="165"/>
      <c r="G67" s="165"/>
      <c r="H67" s="166"/>
      <c r="I67" s="10"/>
      <c r="J67" s="11"/>
      <c r="L67" s="12"/>
      <c r="M67" s="13"/>
      <c r="N67" s="10"/>
      <c r="O67" s="14"/>
      <c r="P67" s="3"/>
      <c r="R67" s="13"/>
      <c r="T67" s="75"/>
      <c r="U67" s="46"/>
    </row>
    <row r="68" spans="1:21" ht="12.75">
      <c r="A68" s="98"/>
      <c r="B68" s="99"/>
      <c r="C68" s="165" t="s">
        <v>93</v>
      </c>
      <c r="D68" s="165"/>
      <c r="E68" s="165"/>
      <c r="F68" s="165"/>
      <c r="G68" s="165"/>
      <c r="H68" s="166"/>
      <c r="I68" s="10"/>
      <c r="J68" s="11"/>
      <c r="K68" s="56">
        <v>0.2</v>
      </c>
      <c r="L68" s="12"/>
      <c r="M68" s="13"/>
      <c r="N68" s="10"/>
      <c r="O68" s="14"/>
      <c r="P68" s="56">
        <v>0.2</v>
      </c>
      <c r="Q68" s="43">
        <f>P68*L63</f>
        <v>0.018</v>
      </c>
      <c r="R68" s="13"/>
      <c r="T68" s="75"/>
      <c r="U68" s="46"/>
    </row>
    <row r="69" spans="1:21" ht="12.75">
      <c r="A69" s="98"/>
      <c r="B69" s="99"/>
      <c r="C69" s="165"/>
      <c r="D69" s="165"/>
      <c r="E69" s="165"/>
      <c r="F69" s="165"/>
      <c r="G69" s="165"/>
      <c r="H69" s="166"/>
      <c r="I69" s="10"/>
      <c r="J69" s="11"/>
      <c r="L69" s="12"/>
      <c r="M69" s="13"/>
      <c r="N69" s="10"/>
      <c r="O69" s="14"/>
      <c r="P69" s="3"/>
      <c r="R69" s="13"/>
      <c r="T69" s="75"/>
      <c r="U69" s="46"/>
    </row>
    <row r="70" spans="1:21" ht="12.75">
      <c r="A70" s="98"/>
      <c r="B70" s="99"/>
      <c r="C70" s="165" t="s">
        <v>94</v>
      </c>
      <c r="D70" s="165"/>
      <c r="E70" s="165"/>
      <c r="F70" s="165"/>
      <c r="G70" s="165"/>
      <c r="H70" s="166"/>
      <c r="I70" s="10"/>
      <c r="J70" s="11"/>
      <c r="K70" s="56">
        <v>0.2</v>
      </c>
      <c r="L70" s="12"/>
      <c r="M70" s="13"/>
      <c r="N70" s="10"/>
      <c r="O70" s="14"/>
      <c r="P70" s="56">
        <v>0.2</v>
      </c>
      <c r="Q70" s="43">
        <f>P70*L63</f>
        <v>0.018</v>
      </c>
      <c r="R70" s="13"/>
      <c r="T70" s="75"/>
      <c r="U70" s="46"/>
    </row>
    <row r="71" spans="1:21" ht="12.75">
      <c r="A71" s="98"/>
      <c r="B71" s="99"/>
      <c r="C71" s="165"/>
      <c r="D71" s="165"/>
      <c r="E71" s="165"/>
      <c r="F71" s="165"/>
      <c r="G71" s="165"/>
      <c r="H71" s="166"/>
      <c r="I71" s="10"/>
      <c r="J71" s="11"/>
      <c r="L71" s="12"/>
      <c r="M71" s="13"/>
      <c r="N71" s="10"/>
      <c r="O71" s="14"/>
      <c r="P71" s="3"/>
      <c r="R71" s="13"/>
      <c r="T71" s="75"/>
      <c r="U71" s="46"/>
    </row>
    <row r="72" spans="1:21" ht="12.75">
      <c r="A72" s="98"/>
      <c r="B72" s="99"/>
      <c r="C72" s="165" t="s">
        <v>95</v>
      </c>
      <c r="D72" s="165"/>
      <c r="E72" s="165"/>
      <c r="F72" s="165"/>
      <c r="G72" s="165"/>
      <c r="H72" s="166"/>
      <c r="I72" s="10"/>
      <c r="J72" s="11"/>
      <c r="K72" s="56">
        <v>0.2</v>
      </c>
      <c r="L72" s="12"/>
      <c r="M72" s="13"/>
      <c r="N72" s="10"/>
      <c r="O72" s="14"/>
      <c r="P72" s="56">
        <v>0.1</v>
      </c>
      <c r="Q72" s="43">
        <f>P72*L63</f>
        <v>0.009</v>
      </c>
      <c r="R72" s="13"/>
      <c r="T72" s="75"/>
      <c r="U72" s="46"/>
    </row>
    <row r="73" spans="1:21" ht="12.75">
      <c r="A73" s="98"/>
      <c r="B73" s="99"/>
      <c r="C73" s="165"/>
      <c r="D73" s="165"/>
      <c r="E73" s="165"/>
      <c r="F73" s="165"/>
      <c r="G73" s="165"/>
      <c r="H73" s="166"/>
      <c r="I73" s="10"/>
      <c r="J73" s="11"/>
      <c r="L73" s="12"/>
      <c r="M73" s="13"/>
      <c r="N73" s="10"/>
      <c r="O73" s="14"/>
      <c r="P73" s="3"/>
      <c r="R73" s="13"/>
      <c r="T73" s="75"/>
      <c r="U73" s="46"/>
    </row>
    <row r="74" spans="1:21" ht="12.75">
      <c r="A74" s="98"/>
      <c r="B74" s="163" t="s">
        <v>96</v>
      </c>
      <c r="C74" s="163"/>
      <c r="D74" s="163"/>
      <c r="E74" s="163"/>
      <c r="F74" s="163"/>
      <c r="G74" s="163"/>
      <c r="H74" s="164"/>
      <c r="I74" s="10"/>
      <c r="J74" s="11"/>
      <c r="K74" s="20"/>
      <c r="L74" s="44">
        <v>0.08</v>
      </c>
      <c r="M74" s="13"/>
      <c r="N74" s="10"/>
      <c r="O74" s="14"/>
      <c r="P74" s="15"/>
      <c r="Q74" s="44">
        <f>SUM(Q75:Q87)</f>
        <v>0.08</v>
      </c>
      <c r="R74" s="13"/>
      <c r="T74" s="48">
        <f>Q74/L74</f>
        <v>1</v>
      </c>
      <c r="U74" s="47" t="s">
        <v>18</v>
      </c>
    </row>
    <row r="75" spans="1:21" ht="12.75">
      <c r="A75" s="98"/>
      <c r="B75" s="99"/>
      <c r="C75" s="176" t="s">
        <v>163</v>
      </c>
      <c r="D75" s="176"/>
      <c r="E75" s="176"/>
      <c r="F75" s="176"/>
      <c r="G75" s="176"/>
      <c r="H75" s="177"/>
      <c r="I75" s="10"/>
      <c r="J75" s="11"/>
      <c r="K75" s="64">
        <v>0.3</v>
      </c>
      <c r="L75" s="12"/>
      <c r="M75" s="13"/>
      <c r="N75" s="10"/>
      <c r="O75" s="14"/>
      <c r="P75" s="64">
        <v>0.3</v>
      </c>
      <c r="Q75" s="43">
        <f>P75*L74</f>
        <v>0.024</v>
      </c>
      <c r="R75" s="13"/>
      <c r="T75" s="75"/>
      <c r="U75" s="46"/>
    </row>
    <row r="76" spans="1:21" ht="12.75">
      <c r="A76" s="98"/>
      <c r="B76" s="99"/>
      <c r="C76" s="176"/>
      <c r="D76" s="176"/>
      <c r="E76" s="176"/>
      <c r="F76" s="176"/>
      <c r="G76" s="176"/>
      <c r="H76" s="177"/>
      <c r="I76" s="10"/>
      <c r="J76" s="11"/>
      <c r="L76" s="65"/>
      <c r="M76" s="66"/>
      <c r="N76" s="67"/>
      <c r="O76" s="68"/>
      <c r="P76" s="3"/>
      <c r="R76" s="13"/>
      <c r="T76" s="75"/>
      <c r="U76" s="46"/>
    </row>
    <row r="77" spans="1:21" ht="12.75">
      <c r="A77" s="98"/>
      <c r="B77" s="99"/>
      <c r="C77" s="165" t="s">
        <v>97</v>
      </c>
      <c r="D77" s="178"/>
      <c r="E77" s="178"/>
      <c r="F77" s="178"/>
      <c r="G77" s="178"/>
      <c r="H77" s="179"/>
      <c r="I77" s="10"/>
      <c r="J77" s="11"/>
      <c r="K77" s="64">
        <v>0.2</v>
      </c>
      <c r="L77" s="65"/>
      <c r="M77" s="66"/>
      <c r="N77" s="67"/>
      <c r="O77" s="68"/>
      <c r="P77" s="64">
        <v>0.2</v>
      </c>
      <c r="Q77" s="43">
        <f>P77*L74</f>
        <v>0.016</v>
      </c>
      <c r="R77" s="13"/>
      <c r="T77" s="75"/>
      <c r="U77" s="46"/>
    </row>
    <row r="78" spans="1:21" ht="12.75">
      <c r="A78" s="98"/>
      <c r="B78" s="99"/>
      <c r="C78" s="178"/>
      <c r="D78" s="178"/>
      <c r="E78" s="178"/>
      <c r="F78" s="178"/>
      <c r="G78" s="178"/>
      <c r="H78" s="179"/>
      <c r="I78" s="10"/>
      <c r="J78" s="11"/>
      <c r="K78" s="65"/>
      <c r="L78" s="65"/>
      <c r="M78" s="66"/>
      <c r="N78" s="67"/>
      <c r="O78" s="68"/>
      <c r="P78" s="69"/>
      <c r="Q78" s="43"/>
      <c r="R78" s="13"/>
      <c r="T78" s="75"/>
      <c r="U78" s="46"/>
    </row>
    <row r="79" spans="1:21" ht="12.75">
      <c r="A79" s="98"/>
      <c r="B79" s="99"/>
      <c r="C79" s="178"/>
      <c r="D79" s="178"/>
      <c r="E79" s="178"/>
      <c r="F79" s="178"/>
      <c r="G79" s="178"/>
      <c r="H79" s="179"/>
      <c r="I79" s="10"/>
      <c r="J79" s="11"/>
      <c r="K79" s="65"/>
      <c r="L79" s="65"/>
      <c r="M79" s="66"/>
      <c r="N79" s="67"/>
      <c r="O79" s="68"/>
      <c r="P79" s="69"/>
      <c r="Q79" s="43"/>
      <c r="R79" s="13"/>
      <c r="T79" s="75"/>
      <c r="U79" s="46"/>
    </row>
    <row r="80" spans="1:21" ht="12.75">
      <c r="A80" s="98"/>
      <c r="B80" s="99"/>
      <c r="C80" s="178"/>
      <c r="D80" s="178"/>
      <c r="E80" s="178"/>
      <c r="F80" s="178"/>
      <c r="G80" s="178"/>
      <c r="H80" s="179"/>
      <c r="I80" s="10"/>
      <c r="J80" s="11"/>
      <c r="K80" s="65"/>
      <c r="L80" s="65"/>
      <c r="M80" s="66"/>
      <c r="N80" s="67"/>
      <c r="O80" s="68"/>
      <c r="P80" s="69"/>
      <c r="Q80" s="43"/>
      <c r="R80" s="13"/>
      <c r="T80" s="75"/>
      <c r="U80" s="46"/>
    </row>
    <row r="81" spans="1:21" ht="12.75">
      <c r="A81" s="98"/>
      <c r="B81" s="99"/>
      <c r="C81" s="178"/>
      <c r="D81" s="178"/>
      <c r="E81" s="178"/>
      <c r="F81" s="178"/>
      <c r="G81" s="178"/>
      <c r="H81" s="179"/>
      <c r="I81" s="10"/>
      <c r="J81" s="11"/>
      <c r="K81" s="65"/>
      <c r="L81" s="65"/>
      <c r="M81" s="66"/>
      <c r="N81" s="67"/>
      <c r="O81" s="68"/>
      <c r="P81" s="69"/>
      <c r="Q81" s="43"/>
      <c r="R81" s="13"/>
      <c r="T81" s="75"/>
      <c r="U81" s="46"/>
    </row>
    <row r="82" spans="1:21" ht="12.75">
      <c r="A82" s="98"/>
      <c r="B82" s="99"/>
      <c r="C82" s="178"/>
      <c r="D82" s="178"/>
      <c r="E82" s="178"/>
      <c r="F82" s="178"/>
      <c r="G82" s="178"/>
      <c r="H82" s="179"/>
      <c r="I82" s="10"/>
      <c r="J82" s="11"/>
      <c r="K82" s="65"/>
      <c r="L82" s="65"/>
      <c r="M82" s="66"/>
      <c r="N82" s="67"/>
      <c r="O82" s="68"/>
      <c r="P82" s="69"/>
      <c r="Q82" s="43"/>
      <c r="R82" s="13"/>
      <c r="T82" s="75"/>
      <c r="U82" s="46"/>
    </row>
    <row r="83" spans="1:21" ht="15.75" customHeight="1">
      <c r="A83" s="98"/>
      <c r="B83" s="99"/>
      <c r="C83" s="178"/>
      <c r="D83" s="178"/>
      <c r="E83" s="178"/>
      <c r="F83" s="178"/>
      <c r="G83" s="178"/>
      <c r="H83" s="179"/>
      <c r="I83" s="10"/>
      <c r="J83" s="11"/>
      <c r="L83" s="65"/>
      <c r="M83" s="66"/>
      <c r="N83" s="67"/>
      <c r="O83" s="68"/>
      <c r="P83" s="3"/>
      <c r="R83" s="13"/>
      <c r="T83" s="75"/>
      <c r="U83" s="46"/>
    </row>
    <row r="84" spans="1:21" ht="12.75">
      <c r="A84" s="98"/>
      <c r="B84" s="99"/>
      <c r="C84" s="165" t="s">
        <v>98</v>
      </c>
      <c r="D84" s="165"/>
      <c r="E84" s="165"/>
      <c r="F84" s="165"/>
      <c r="G84" s="165"/>
      <c r="H84" s="166"/>
      <c r="I84" s="10"/>
      <c r="J84" s="11"/>
      <c r="K84" s="64">
        <v>0.3</v>
      </c>
      <c r="L84" s="65"/>
      <c r="M84" s="66"/>
      <c r="N84" s="67"/>
      <c r="O84" s="68"/>
      <c r="P84" s="64">
        <v>0.3</v>
      </c>
      <c r="Q84" s="43"/>
      <c r="R84" s="13"/>
      <c r="T84" s="75"/>
      <c r="U84" s="46"/>
    </row>
    <row r="85" spans="1:21" ht="12.75">
      <c r="A85" s="98"/>
      <c r="B85" s="99"/>
      <c r="C85" s="165"/>
      <c r="D85" s="165"/>
      <c r="E85" s="165"/>
      <c r="F85" s="165"/>
      <c r="G85" s="165"/>
      <c r="H85" s="166"/>
      <c r="I85" s="10"/>
      <c r="J85" s="11"/>
      <c r="L85" s="65"/>
      <c r="M85" s="66"/>
      <c r="N85" s="67"/>
      <c r="O85" s="68"/>
      <c r="P85" s="3"/>
      <c r="Q85" s="43">
        <f>P84*L74</f>
        <v>0.024</v>
      </c>
      <c r="R85" s="13"/>
      <c r="T85" s="75"/>
      <c r="U85" s="46"/>
    </row>
    <row r="86" spans="1:21" ht="12.75">
      <c r="A86" s="98"/>
      <c r="B86" s="99"/>
      <c r="C86" s="165"/>
      <c r="D86" s="165"/>
      <c r="E86" s="165"/>
      <c r="F86" s="165"/>
      <c r="G86" s="165"/>
      <c r="H86" s="166"/>
      <c r="I86" s="10"/>
      <c r="J86" s="11"/>
      <c r="L86" s="65"/>
      <c r="M86" s="66"/>
      <c r="N86" s="67"/>
      <c r="O86" s="68"/>
      <c r="P86" s="3"/>
      <c r="R86" s="13"/>
      <c r="T86" s="75"/>
      <c r="U86" s="46"/>
    </row>
    <row r="87" spans="1:21" ht="12.75">
      <c r="A87" s="98"/>
      <c r="B87" s="99"/>
      <c r="C87" s="165" t="s">
        <v>99</v>
      </c>
      <c r="D87" s="165"/>
      <c r="E87" s="165"/>
      <c r="F87" s="165"/>
      <c r="G87" s="165"/>
      <c r="H87" s="166"/>
      <c r="I87" s="10"/>
      <c r="J87" s="11"/>
      <c r="K87" s="64">
        <v>0.2</v>
      </c>
      <c r="L87" s="65"/>
      <c r="M87" s="66"/>
      <c r="N87" s="67"/>
      <c r="O87" s="68"/>
      <c r="P87" s="64">
        <v>0.2</v>
      </c>
      <c r="Q87" s="43">
        <f>P87*L74</f>
        <v>0.016</v>
      </c>
      <c r="R87" s="13"/>
      <c r="T87" s="75"/>
      <c r="U87" s="46"/>
    </row>
    <row r="88" spans="1:21" ht="12.75">
      <c r="A88" s="98"/>
      <c r="B88" s="99"/>
      <c r="C88" s="165"/>
      <c r="D88" s="165"/>
      <c r="E88" s="165"/>
      <c r="F88" s="165"/>
      <c r="G88" s="165"/>
      <c r="H88" s="166"/>
      <c r="I88" s="10"/>
      <c r="J88" s="11"/>
      <c r="L88" s="65"/>
      <c r="M88" s="66"/>
      <c r="N88" s="67"/>
      <c r="O88" s="68"/>
      <c r="P88" s="3"/>
      <c r="R88" s="13"/>
      <c r="T88" s="75"/>
      <c r="U88" s="46"/>
    </row>
    <row r="89" spans="1:21" ht="12.75">
      <c r="A89" s="98"/>
      <c r="B89" s="163" t="s">
        <v>10</v>
      </c>
      <c r="C89" s="163"/>
      <c r="D89" s="163"/>
      <c r="E89" s="163"/>
      <c r="F89" s="163"/>
      <c r="G89" s="163"/>
      <c r="H89" s="164"/>
      <c r="I89" s="10"/>
      <c r="J89" s="11"/>
      <c r="K89" s="20"/>
      <c r="L89" s="44">
        <v>0.08</v>
      </c>
      <c r="M89" s="13"/>
      <c r="N89" s="10"/>
      <c r="O89" s="14"/>
      <c r="P89" s="15"/>
      <c r="Q89" s="44">
        <f>SUM(Q90:Q99)</f>
        <v>0.018000000000000002</v>
      </c>
      <c r="R89" s="13"/>
      <c r="T89" s="59">
        <f>Q89/L89</f>
        <v>0.22500000000000003</v>
      </c>
      <c r="U89" s="47" t="s">
        <v>19</v>
      </c>
    </row>
    <row r="90" spans="1:21" ht="12.75">
      <c r="A90" s="98"/>
      <c r="B90" s="99"/>
      <c r="C90" s="165" t="s">
        <v>164</v>
      </c>
      <c r="D90" s="165"/>
      <c r="E90" s="165"/>
      <c r="F90" s="165"/>
      <c r="G90" s="165"/>
      <c r="H90" s="166"/>
      <c r="I90" s="10"/>
      <c r="J90" s="11"/>
      <c r="K90" s="56">
        <v>0.15</v>
      </c>
      <c r="L90" s="12"/>
      <c r="M90" s="13"/>
      <c r="N90" s="10"/>
      <c r="O90" s="14"/>
      <c r="P90" s="56">
        <v>0.075</v>
      </c>
      <c r="Q90" s="43">
        <f>P90*L89</f>
        <v>0.006</v>
      </c>
      <c r="R90" s="13"/>
      <c r="T90" s="75"/>
      <c r="U90" s="46"/>
    </row>
    <row r="91" spans="1:21" ht="12.75">
      <c r="A91" s="98"/>
      <c r="B91" s="99"/>
      <c r="C91" s="165"/>
      <c r="D91" s="165"/>
      <c r="E91" s="165"/>
      <c r="F91" s="165"/>
      <c r="G91" s="165"/>
      <c r="H91" s="166"/>
      <c r="I91" s="10"/>
      <c r="J91" s="11"/>
      <c r="K91" s="20"/>
      <c r="L91" s="12"/>
      <c r="M91" s="13"/>
      <c r="N91" s="10"/>
      <c r="O91" s="14"/>
      <c r="P91" s="15"/>
      <c r="Q91" s="43"/>
      <c r="R91" s="13"/>
      <c r="T91" s="75"/>
      <c r="U91" s="46"/>
    </row>
    <row r="92" spans="1:21" ht="12.75">
      <c r="A92" s="98"/>
      <c r="B92" s="99"/>
      <c r="C92" s="165"/>
      <c r="D92" s="165"/>
      <c r="E92" s="165"/>
      <c r="F92" s="165"/>
      <c r="G92" s="165"/>
      <c r="H92" s="166"/>
      <c r="I92" s="10"/>
      <c r="J92" s="11"/>
      <c r="L92" s="42"/>
      <c r="M92" s="70"/>
      <c r="N92" s="71"/>
      <c r="O92" s="57"/>
      <c r="P92" s="3"/>
      <c r="R92" s="13"/>
      <c r="T92" s="75"/>
      <c r="U92" s="46"/>
    </row>
    <row r="93" spans="1:21" ht="12.75">
      <c r="A93" s="98"/>
      <c r="B93" s="99"/>
      <c r="C93" s="165" t="s">
        <v>165</v>
      </c>
      <c r="D93" s="165"/>
      <c r="E93" s="165"/>
      <c r="F93" s="165"/>
      <c r="G93" s="165"/>
      <c r="H93" s="166"/>
      <c r="I93" s="10"/>
      <c r="J93" s="11"/>
      <c r="K93" s="56">
        <v>0.3</v>
      </c>
      <c r="L93" s="42"/>
      <c r="M93" s="70"/>
      <c r="N93" s="71"/>
      <c r="O93" s="57"/>
      <c r="P93" s="56">
        <v>0.15</v>
      </c>
      <c r="Q93" s="43"/>
      <c r="R93" s="13"/>
      <c r="T93" s="75"/>
      <c r="U93" s="46"/>
    </row>
    <row r="94" spans="1:21" ht="12.75">
      <c r="A94" s="98"/>
      <c r="B94" s="99"/>
      <c r="C94" s="165"/>
      <c r="D94" s="165"/>
      <c r="E94" s="165"/>
      <c r="F94" s="165"/>
      <c r="G94" s="165"/>
      <c r="H94" s="166"/>
      <c r="I94" s="10"/>
      <c r="J94" s="11"/>
      <c r="L94" s="42"/>
      <c r="M94" s="70"/>
      <c r="N94" s="71"/>
      <c r="O94" s="57"/>
      <c r="P94" s="3"/>
      <c r="Q94" s="43">
        <f>P93*L89</f>
        <v>0.012</v>
      </c>
      <c r="R94" s="13"/>
      <c r="T94" s="75"/>
      <c r="U94" s="46"/>
    </row>
    <row r="95" spans="1:21" ht="12.75">
      <c r="A95" s="98"/>
      <c r="B95" s="99"/>
      <c r="C95" s="165"/>
      <c r="D95" s="165"/>
      <c r="E95" s="165"/>
      <c r="F95" s="165"/>
      <c r="G95" s="165"/>
      <c r="H95" s="166"/>
      <c r="I95" s="10"/>
      <c r="J95" s="11"/>
      <c r="K95" s="42"/>
      <c r="L95" s="42"/>
      <c r="M95" s="70"/>
      <c r="N95" s="71"/>
      <c r="O95" s="57"/>
      <c r="P95" s="55"/>
      <c r="Q95" s="43"/>
      <c r="R95" s="13"/>
      <c r="T95" s="75"/>
      <c r="U95" s="46"/>
    </row>
    <row r="96" spans="1:21" ht="12.75">
      <c r="A96" s="98"/>
      <c r="B96" s="99"/>
      <c r="C96" s="165"/>
      <c r="D96" s="165"/>
      <c r="E96" s="165"/>
      <c r="F96" s="165"/>
      <c r="G96" s="165"/>
      <c r="H96" s="166"/>
      <c r="I96" s="10"/>
      <c r="J96" s="11"/>
      <c r="L96" s="42"/>
      <c r="M96" s="70"/>
      <c r="N96" s="71"/>
      <c r="O96" s="57"/>
      <c r="P96" s="3"/>
      <c r="R96" s="13"/>
      <c r="T96" s="75"/>
      <c r="U96" s="46"/>
    </row>
    <row r="97" spans="1:21" ht="12.75">
      <c r="A97" s="98"/>
      <c r="B97" s="99"/>
      <c r="C97" s="176" t="s">
        <v>100</v>
      </c>
      <c r="D97" s="176"/>
      <c r="E97" s="176"/>
      <c r="F97" s="176"/>
      <c r="G97" s="176"/>
      <c r="H97" s="177"/>
      <c r="I97" s="10"/>
      <c r="J97" s="11"/>
      <c r="K97" s="56">
        <v>0.25</v>
      </c>
      <c r="L97" s="42"/>
      <c r="M97" s="70"/>
      <c r="N97" s="71"/>
      <c r="O97" s="57"/>
      <c r="P97" s="56">
        <v>0</v>
      </c>
      <c r="Q97" s="43">
        <f>P97*L89</f>
        <v>0</v>
      </c>
      <c r="R97" s="13"/>
      <c r="T97" s="75"/>
      <c r="U97" s="46"/>
    </row>
    <row r="98" spans="1:21" ht="12.75">
      <c r="A98" s="98"/>
      <c r="B98" s="99"/>
      <c r="C98" s="176"/>
      <c r="D98" s="176"/>
      <c r="E98" s="176"/>
      <c r="F98" s="176"/>
      <c r="G98" s="176"/>
      <c r="H98" s="177"/>
      <c r="I98" s="10"/>
      <c r="J98" s="11"/>
      <c r="L98" s="42"/>
      <c r="M98" s="70"/>
      <c r="N98" s="71"/>
      <c r="O98" s="57"/>
      <c r="P98" s="3"/>
      <c r="R98" s="13"/>
      <c r="T98" s="75"/>
      <c r="U98" s="46"/>
    </row>
    <row r="99" spans="1:21" ht="12.75">
      <c r="A99" s="98"/>
      <c r="B99" s="99"/>
      <c r="C99" s="165" t="s">
        <v>101</v>
      </c>
      <c r="D99" s="165"/>
      <c r="E99" s="165"/>
      <c r="F99" s="165"/>
      <c r="G99" s="165"/>
      <c r="H99" s="166"/>
      <c r="I99" s="12"/>
      <c r="J99" s="11"/>
      <c r="K99" s="56">
        <v>0.3</v>
      </c>
      <c r="L99" s="42"/>
      <c r="M99" s="70"/>
      <c r="N99" s="42"/>
      <c r="O99" s="57"/>
      <c r="P99" s="56">
        <v>0</v>
      </c>
      <c r="Q99" s="43">
        <f>P99*L89</f>
        <v>0</v>
      </c>
      <c r="R99" s="13"/>
      <c r="S99" s="2"/>
      <c r="T99" s="75"/>
      <c r="U99" s="46"/>
    </row>
    <row r="100" spans="1:21" ht="12.75">
      <c r="A100" s="100"/>
      <c r="B100" s="101"/>
      <c r="C100" s="174"/>
      <c r="D100" s="174"/>
      <c r="E100" s="174"/>
      <c r="F100" s="174"/>
      <c r="G100" s="174"/>
      <c r="H100" s="175"/>
      <c r="I100" s="122"/>
      <c r="J100" s="22"/>
      <c r="K100" s="82"/>
      <c r="L100" s="72"/>
      <c r="M100" s="73"/>
      <c r="N100" s="72"/>
      <c r="O100" s="74"/>
      <c r="P100" s="80"/>
      <c r="Q100" s="81"/>
      <c r="R100" s="23"/>
      <c r="S100" s="81"/>
      <c r="T100" s="86"/>
      <c r="U100" s="87"/>
    </row>
    <row r="101" spans="1:21" ht="12.75">
      <c r="A101" s="168" t="s">
        <v>11</v>
      </c>
      <c r="B101" s="169"/>
      <c r="C101" s="169"/>
      <c r="D101" s="169"/>
      <c r="E101" s="169"/>
      <c r="F101" s="169"/>
      <c r="G101" s="169"/>
      <c r="H101" s="170"/>
      <c r="I101" s="25"/>
      <c r="J101" s="26"/>
      <c r="K101" s="38"/>
      <c r="L101" s="27"/>
      <c r="M101" s="31"/>
      <c r="N101" s="25"/>
      <c r="O101" s="29"/>
      <c r="P101" s="30"/>
      <c r="Q101" s="27"/>
      <c r="R101" s="31"/>
      <c r="T101" s="89"/>
      <c r="U101" s="90"/>
    </row>
    <row r="102" spans="1:21" ht="12.75">
      <c r="A102" s="171"/>
      <c r="B102" s="172"/>
      <c r="C102" s="172"/>
      <c r="D102" s="172"/>
      <c r="E102" s="172"/>
      <c r="F102" s="172"/>
      <c r="G102" s="172"/>
      <c r="H102" s="173"/>
      <c r="I102" s="25"/>
      <c r="J102" s="32"/>
      <c r="K102" s="40"/>
      <c r="L102" s="33"/>
      <c r="M102" s="79">
        <v>0.25</v>
      </c>
      <c r="N102" s="28"/>
      <c r="O102" s="34"/>
      <c r="P102" s="35"/>
      <c r="Q102" s="33"/>
      <c r="R102" s="62">
        <f>Q103+Q120+Q136</f>
        <v>0.125</v>
      </c>
      <c r="T102" s="63">
        <f>R102/M102</f>
        <v>0.5</v>
      </c>
      <c r="U102" s="61" t="s">
        <v>19</v>
      </c>
    </row>
    <row r="103" spans="1:21" ht="12.75">
      <c r="A103" s="98"/>
      <c r="B103" s="163" t="s">
        <v>12</v>
      </c>
      <c r="C103" s="163"/>
      <c r="D103" s="163"/>
      <c r="E103" s="163"/>
      <c r="F103" s="163"/>
      <c r="G103" s="163"/>
      <c r="H103" s="164"/>
      <c r="I103" s="10"/>
      <c r="J103" s="11"/>
      <c r="K103" s="20"/>
      <c r="L103" s="16">
        <v>0.1</v>
      </c>
      <c r="M103" s="13"/>
      <c r="N103" s="10"/>
      <c r="O103" s="14"/>
      <c r="P103" s="15"/>
      <c r="Q103" s="44">
        <f>SUM(Q104:Q118)</f>
        <v>0.025</v>
      </c>
      <c r="R103" s="49"/>
      <c r="T103" s="48">
        <f>Q103/L103</f>
        <v>0.25</v>
      </c>
      <c r="U103" s="47" t="s">
        <v>19</v>
      </c>
    </row>
    <row r="104" spans="1:21" ht="12.75">
      <c r="A104" s="98"/>
      <c r="B104" s="99"/>
      <c r="C104" s="165" t="s">
        <v>102</v>
      </c>
      <c r="D104" s="165"/>
      <c r="E104" s="165"/>
      <c r="F104" s="165"/>
      <c r="G104" s="165"/>
      <c r="H104" s="166"/>
      <c r="I104" s="10"/>
      <c r="J104" s="11"/>
      <c r="K104" s="56">
        <v>0.25</v>
      </c>
      <c r="L104" s="12"/>
      <c r="M104" s="13"/>
      <c r="N104" s="10"/>
      <c r="O104" s="14"/>
      <c r="P104" s="56">
        <v>0</v>
      </c>
      <c r="Q104" s="43">
        <f>P104*L103</f>
        <v>0</v>
      </c>
      <c r="R104" s="49"/>
      <c r="T104" s="75"/>
      <c r="U104" s="46"/>
    </row>
    <row r="105" spans="1:21" ht="12.75">
      <c r="A105" s="98"/>
      <c r="B105" s="99"/>
      <c r="C105" s="165"/>
      <c r="D105" s="165"/>
      <c r="E105" s="165"/>
      <c r="F105" s="165"/>
      <c r="G105" s="165"/>
      <c r="H105" s="166"/>
      <c r="I105" s="10"/>
      <c r="J105" s="11"/>
      <c r="K105" s="20"/>
      <c r="L105" s="12"/>
      <c r="M105" s="13"/>
      <c r="N105" s="10"/>
      <c r="O105" s="14"/>
      <c r="P105" s="55"/>
      <c r="Q105" s="43"/>
      <c r="R105" s="49"/>
      <c r="T105" s="75"/>
      <c r="U105" s="46"/>
    </row>
    <row r="106" spans="1:21" ht="12.75">
      <c r="A106" s="98"/>
      <c r="B106" s="99"/>
      <c r="C106" s="165"/>
      <c r="D106" s="165"/>
      <c r="E106" s="165"/>
      <c r="F106" s="165"/>
      <c r="G106" s="165"/>
      <c r="H106" s="166"/>
      <c r="I106" s="10"/>
      <c r="J106" s="11"/>
      <c r="L106" s="12"/>
      <c r="M106" s="13"/>
      <c r="N106" s="10"/>
      <c r="O106" s="14"/>
      <c r="P106" s="84"/>
      <c r="R106" s="49"/>
      <c r="T106" s="75"/>
      <c r="U106" s="46"/>
    </row>
    <row r="107" spans="1:21" ht="12.75">
      <c r="A107" s="98"/>
      <c r="B107" s="99"/>
      <c r="C107" s="165" t="s">
        <v>103</v>
      </c>
      <c r="D107" s="165"/>
      <c r="E107" s="165"/>
      <c r="F107" s="165"/>
      <c r="G107" s="165"/>
      <c r="H107" s="166"/>
      <c r="I107" s="10"/>
      <c r="J107" s="11"/>
      <c r="K107" s="56">
        <v>0.25</v>
      </c>
      <c r="L107" s="12"/>
      <c r="M107" s="13"/>
      <c r="N107" s="10"/>
      <c r="O107" s="14"/>
      <c r="P107" s="56">
        <v>0</v>
      </c>
      <c r="Q107" s="43">
        <f>P107*L103</f>
        <v>0</v>
      </c>
      <c r="R107" s="49"/>
      <c r="T107" s="75"/>
      <c r="U107" s="46"/>
    </row>
    <row r="108" spans="1:21" ht="12.75">
      <c r="A108" s="98"/>
      <c r="B108" s="99"/>
      <c r="C108" s="165"/>
      <c r="D108" s="165"/>
      <c r="E108" s="165"/>
      <c r="F108" s="165"/>
      <c r="G108" s="165"/>
      <c r="H108" s="166"/>
      <c r="I108" s="10"/>
      <c r="J108" s="11"/>
      <c r="K108" s="55"/>
      <c r="L108" s="12"/>
      <c r="M108" s="13"/>
      <c r="N108" s="10"/>
      <c r="O108" s="14"/>
      <c r="P108" s="55"/>
      <c r="Q108" s="43"/>
      <c r="R108" s="49"/>
      <c r="T108" s="75"/>
      <c r="U108" s="46"/>
    </row>
    <row r="109" spans="1:21" ht="12.75">
      <c r="A109" s="98"/>
      <c r="B109" s="99"/>
      <c r="C109" s="165"/>
      <c r="D109" s="165"/>
      <c r="E109" s="165"/>
      <c r="F109" s="165"/>
      <c r="G109" s="165"/>
      <c r="H109" s="166"/>
      <c r="I109" s="10"/>
      <c r="J109" s="11"/>
      <c r="L109" s="12"/>
      <c r="M109" s="13"/>
      <c r="N109" s="10"/>
      <c r="O109" s="14"/>
      <c r="P109" s="84"/>
      <c r="R109" s="49"/>
      <c r="T109" s="75"/>
      <c r="U109" s="46"/>
    </row>
    <row r="110" spans="1:21" ht="12.75">
      <c r="A110" s="98"/>
      <c r="B110" s="99"/>
      <c r="C110" s="165" t="s">
        <v>104</v>
      </c>
      <c r="D110" s="178"/>
      <c r="E110" s="178"/>
      <c r="F110" s="178"/>
      <c r="G110" s="178"/>
      <c r="H110" s="179"/>
      <c r="I110" s="10"/>
      <c r="J110" s="11"/>
      <c r="K110" s="56">
        <v>0.25</v>
      </c>
      <c r="L110" s="12"/>
      <c r="M110" s="13"/>
      <c r="N110" s="10"/>
      <c r="O110" s="14"/>
      <c r="P110" s="56">
        <v>0.125</v>
      </c>
      <c r="Q110" s="43">
        <f>P110*L103</f>
        <v>0.0125</v>
      </c>
      <c r="R110" s="49"/>
      <c r="T110" s="75"/>
      <c r="U110" s="46"/>
    </row>
    <row r="111" spans="1:21" ht="12.75">
      <c r="A111" s="98"/>
      <c r="B111" s="99"/>
      <c r="C111" s="178"/>
      <c r="D111" s="178"/>
      <c r="E111" s="178"/>
      <c r="F111" s="178"/>
      <c r="G111" s="178"/>
      <c r="H111" s="179"/>
      <c r="I111" s="10"/>
      <c r="J111" s="11"/>
      <c r="K111" s="55"/>
      <c r="L111" s="12"/>
      <c r="M111" s="13"/>
      <c r="N111" s="10"/>
      <c r="O111" s="14"/>
      <c r="P111" s="55"/>
      <c r="Q111" s="43"/>
      <c r="R111" s="49"/>
      <c r="T111" s="75"/>
      <c r="U111" s="46"/>
    </row>
    <row r="112" spans="1:21" ht="12.75">
      <c r="A112" s="98"/>
      <c r="B112" s="99"/>
      <c r="C112" s="178"/>
      <c r="D112" s="178"/>
      <c r="E112" s="178"/>
      <c r="F112" s="178"/>
      <c r="G112" s="178"/>
      <c r="H112" s="179"/>
      <c r="I112" s="10"/>
      <c r="J112" s="11"/>
      <c r="L112" s="12"/>
      <c r="M112" s="13"/>
      <c r="N112" s="10"/>
      <c r="O112" s="14"/>
      <c r="P112" s="55"/>
      <c r="R112" s="49"/>
      <c r="T112" s="75"/>
      <c r="U112" s="46"/>
    </row>
    <row r="113" spans="1:21" ht="12.75">
      <c r="A113" s="98"/>
      <c r="B113" s="99"/>
      <c r="C113" s="178"/>
      <c r="D113" s="178"/>
      <c r="E113" s="178"/>
      <c r="F113" s="178"/>
      <c r="G113" s="178"/>
      <c r="H113" s="179"/>
      <c r="I113" s="10"/>
      <c r="J113" s="11"/>
      <c r="K113" s="42"/>
      <c r="L113" s="12"/>
      <c r="M113" s="13"/>
      <c r="N113" s="10"/>
      <c r="O113" s="14"/>
      <c r="P113" s="55"/>
      <c r="Q113" s="43"/>
      <c r="R113" s="49"/>
      <c r="T113" s="75"/>
      <c r="U113" s="46"/>
    </row>
    <row r="114" spans="1:21" ht="12.75">
      <c r="A114" s="98"/>
      <c r="B114" s="99"/>
      <c r="C114" s="178"/>
      <c r="D114" s="178"/>
      <c r="E114" s="178"/>
      <c r="F114" s="178"/>
      <c r="G114" s="178"/>
      <c r="H114" s="179"/>
      <c r="I114" s="10"/>
      <c r="J114" s="11"/>
      <c r="L114" s="12"/>
      <c r="M114" s="13"/>
      <c r="N114" s="10"/>
      <c r="O114" s="14"/>
      <c r="P114" s="84"/>
      <c r="R114" s="49"/>
      <c r="T114" s="75"/>
      <c r="U114" s="46"/>
    </row>
    <row r="115" spans="1:21" ht="12.75">
      <c r="A115" s="98"/>
      <c r="B115" s="99"/>
      <c r="C115" s="165" t="s">
        <v>105</v>
      </c>
      <c r="D115" s="167"/>
      <c r="E115" s="167"/>
      <c r="F115" s="167"/>
      <c r="G115" s="167"/>
      <c r="H115" s="179"/>
      <c r="I115" s="10"/>
      <c r="J115" s="11"/>
      <c r="K115" s="56">
        <v>0.25</v>
      </c>
      <c r="L115" s="12"/>
      <c r="M115" s="13"/>
      <c r="N115" s="10"/>
      <c r="O115" s="14"/>
      <c r="P115" s="56">
        <v>0.125</v>
      </c>
      <c r="Q115" s="43">
        <f>P115*L103</f>
        <v>0.0125</v>
      </c>
      <c r="R115" s="49"/>
      <c r="T115" s="75"/>
      <c r="U115" s="46"/>
    </row>
    <row r="116" spans="1:21" ht="12.75">
      <c r="A116" s="98"/>
      <c r="B116" s="99"/>
      <c r="C116" s="167"/>
      <c r="D116" s="167"/>
      <c r="E116" s="167"/>
      <c r="F116" s="167"/>
      <c r="G116" s="167"/>
      <c r="H116" s="179"/>
      <c r="I116" s="10"/>
      <c r="J116" s="11"/>
      <c r="L116" s="12"/>
      <c r="M116" s="13"/>
      <c r="N116" s="10"/>
      <c r="O116" s="14"/>
      <c r="P116" s="15"/>
      <c r="Q116" s="43"/>
      <c r="R116" s="49"/>
      <c r="T116" s="75"/>
      <c r="U116" s="46"/>
    </row>
    <row r="117" spans="1:21" ht="12.75">
      <c r="A117" s="98"/>
      <c r="B117" s="99"/>
      <c r="C117" s="167"/>
      <c r="D117" s="167"/>
      <c r="E117" s="167"/>
      <c r="F117" s="167"/>
      <c r="G117" s="167"/>
      <c r="H117" s="179"/>
      <c r="I117" s="10"/>
      <c r="J117" s="11"/>
      <c r="K117" s="42"/>
      <c r="L117" s="12"/>
      <c r="M117" s="13"/>
      <c r="N117" s="10"/>
      <c r="O117" s="14"/>
      <c r="P117" s="15"/>
      <c r="Q117" s="43"/>
      <c r="R117" s="49"/>
      <c r="T117" s="75"/>
      <c r="U117" s="46"/>
    </row>
    <row r="118" spans="1:21" ht="12.75">
      <c r="A118" s="98"/>
      <c r="B118" s="99"/>
      <c r="C118" s="167"/>
      <c r="D118" s="167"/>
      <c r="E118" s="167"/>
      <c r="F118" s="167"/>
      <c r="G118" s="167"/>
      <c r="H118" s="179"/>
      <c r="I118" s="10"/>
      <c r="J118" s="11"/>
      <c r="K118" s="42"/>
      <c r="L118" s="12"/>
      <c r="M118" s="13"/>
      <c r="N118" s="10"/>
      <c r="O118" s="14"/>
      <c r="P118" s="15"/>
      <c r="Q118" s="43"/>
      <c r="R118" s="49"/>
      <c r="T118" s="75"/>
      <c r="U118" s="46"/>
    </row>
    <row r="119" spans="1:21" ht="12.75">
      <c r="A119" s="98"/>
      <c r="B119" s="99"/>
      <c r="C119" s="167"/>
      <c r="D119" s="167"/>
      <c r="E119" s="167"/>
      <c r="F119" s="167"/>
      <c r="G119" s="167"/>
      <c r="H119" s="179"/>
      <c r="I119" s="10"/>
      <c r="J119" s="11"/>
      <c r="L119" s="12"/>
      <c r="M119" s="13"/>
      <c r="N119" s="10"/>
      <c r="O119" s="14"/>
      <c r="P119" s="3"/>
      <c r="R119" s="49"/>
      <c r="T119" s="75"/>
      <c r="U119" s="46"/>
    </row>
    <row r="120" spans="1:21" ht="12.75">
      <c r="A120" s="98"/>
      <c r="B120" s="163" t="s">
        <v>0</v>
      </c>
      <c r="C120" s="163"/>
      <c r="D120" s="163"/>
      <c r="E120" s="163"/>
      <c r="F120" s="163"/>
      <c r="G120" s="163"/>
      <c r="H120" s="164"/>
      <c r="I120" s="10"/>
      <c r="J120" s="11"/>
      <c r="K120" s="20"/>
      <c r="L120" s="44">
        <v>0.1</v>
      </c>
      <c r="M120" s="13"/>
      <c r="N120" s="10"/>
      <c r="O120" s="14"/>
      <c r="P120" s="15"/>
      <c r="Q120" s="44">
        <f>SUM(Q121:Q133)</f>
        <v>0.05</v>
      </c>
      <c r="R120" s="13"/>
      <c r="T120" s="48">
        <f>Q120/L120</f>
        <v>0.5</v>
      </c>
      <c r="U120" s="47" t="s">
        <v>19</v>
      </c>
    </row>
    <row r="121" spans="1:21" ht="12.75">
      <c r="A121" s="98"/>
      <c r="B121" s="99"/>
      <c r="C121" s="165" t="s">
        <v>106</v>
      </c>
      <c r="D121" s="178"/>
      <c r="E121" s="178"/>
      <c r="F121" s="178"/>
      <c r="G121" s="178"/>
      <c r="H121" s="179"/>
      <c r="I121" s="10"/>
      <c r="J121" s="11"/>
      <c r="K121" s="56">
        <v>0.3</v>
      </c>
      <c r="L121" s="12"/>
      <c r="M121" s="13"/>
      <c r="N121" s="10"/>
      <c r="O121" s="14"/>
      <c r="P121" s="56">
        <v>0.3</v>
      </c>
      <c r="Q121" s="43">
        <f>P121*L120</f>
        <v>0.03</v>
      </c>
      <c r="R121" s="13"/>
      <c r="T121" s="75"/>
      <c r="U121" s="46"/>
    </row>
    <row r="122" spans="1:21" ht="12.75">
      <c r="A122" s="98"/>
      <c r="B122" s="99"/>
      <c r="C122" s="178"/>
      <c r="D122" s="178"/>
      <c r="E122" s="178"/>
      <c r="F122" s="178"/>
      <c r="G122" s="178"/>
      <c r="H122" s="179"/>
      <c r="I122" s="10"/>
      <c r="J122" s="11"/>
      <c r="L122" s="12"/>
      <c r="M122" s="13"/>
      <c r="N122" s="10"/>
      <c r="O122" s="14"/>
      <c r="P122" s="15"/>
      <c r="Q122" s="12"/>
      <c r="R122" s="13"/>
      <c r="T122" s="75"/>
      <c r="U122" s="46"/>
    </row>
    <row r="123" spans="1:21" ht="12.75">
      <c r="A123" s="98"/>
      <c r="B123" s="99"/>
      <c r="C123" s="178"/>
      <c r="D123" s="178"/>
      <c r="E123" s="178"/>
      <c r="F123" s="178"/>
      <c r="G123" s="178"/>
      <c r="H123" s="179"/>
      <c r="I123" s="10"/>
      <c r="J123" s="11"/>
      <c r="L123" s="12"/>
      <c r="M123" s="13"/>
      <c r="N123" s="10"/>
      <c r="O123" s="14"/>
      <c r="P123" s="15"/>
      <c r="Q123" s="12"/>
      <c r="R123" s="13"/>
      <c r="T123" s="75"/>
      <c r="U123" s="46"/>
    </row>
    <row r="124" spans="1:21" ht="12.75">
      <c r="A124" s="98"/>
      <c r="B124" s="99"/>
      <c r="C124" s="178"/>
      <c r="D124" s="178"/>
      <c r="E124" s="178"/>
      <c r="F124" s="178"/>
      <c r="G124" s="178"/>
      <c r="H124" s="179"/>
      <c r="I124" s="10"/>
      <c r="J124" s="11"/>
      <c r="K124" s="20"/>
      <c r="L124" s="12"/>
      <c r="M124" s="13"/>
      <c r="N124" s="10"/>
      <c r="O124" s="14"/>
      <c r="P124" s="15"/>
      <c r="Q124" s="12"/>
      <c r="R124" s="13"/>
      <c r="T124" s="75"/>
      <c r="U124" s="46"/>
    </row>
    <row r="125" spans="1:21" ht="12.75">
      <c r="A125" s="98"/>
      <c r="B125" s="99"/>
      <c r="C125" s="178"/>
      <c r="D125" s="178"/>
      <c r="E125" s="178"/>
      <c r="F125" s="178"/>
      <c r="G125" s="178"/>
      <c r="H125" s="179"/>
      <c r="I125" s="10"/>
      <c r="J125" s="11"/>
      <c r="L125" s="42"/>
      <c r="M125" s="70"/>
      <c r="N125" s="71"/>
      <c r="O125" s="57"/>
      <c r="P125" s="3"/>
      <c r="R125" s="13"/>
      <c r="T125" s="75"/>
      <c r="U125" s="46"/>
    </row>
    <row r="126" spans="1:21" ht="12.75">
      <c r="A126" s="98"/>
      <c r="B126" s="99"/>
      <c r="C126" s="176" t="s">
        <v>107</v>
      </c>
      <c r="D126" s="176"/>
      <c r="E126" s="176"/>
      <c r="F126" s="176"/>
      <c r="G126" s="176"/>
      <c r="H126" s="177"/>
      <c r="I126" s="10"/>
      <c r="J126" s="11"/>
      <c r="K126" s="56">
        <v>0.2</v>
      </c>
      <c r="L126" s="42"/>
      <c r="M126" s="70"/>
      <c r="N126" s="71"/>
      <c r="O126" s="57"/>
      <c r="P126" s="56">
        <v>0.2</v>
      </c>
      <c r="Q126" s="43">
        <f>P126*L120</f>
        <v>0.020000000000000004</v>
      </c>
      <c r="R126" s="13"/>
      <c r="T126" s="75"/>
      <c r="U126" s="46"/>
    </row>
    <row r="127" spans="1:21" ht="12.75">
      <c r="A127" s="98"/>
      <c r="B127" s="99"/>
      <c r="C127" s="176"/>
      <c r="D127" s="176"/>
      <c r="E127" s="176"/>
      <c r="F127" s="176"/>
      <c r="G127" s="176"/>
      <c r="H127" s="177"/>
      <c r="I127" s="10"/>
      <c r="J127" s="11"/>
      <c r="K127" s="42"/>
      <c r="L127" s="42"/>
      <c r="M127" s="70"/>
      <c r="N127" s="71"/>
      <c r="O127" s="57"/>
      <c r="P127" s="55"/>
      <c r="Q127" s="43"/>
      <c r="R127" s="13"/>
      <c r="T127" s="75"/>
      <c r="U127" s="46"/>
    </row>
    <row r="128" spans="1:21" ht="12.75">
      <c r="A128" s="98"/>
      <c r="B128" s="99"/>
      <c r="C128" s="176"/>
      <c r="D128" s="176"/>
      <c r="E128" s="176"/>
      <c r="F128" s="176"/>
      <c r="G128" s="176"/>
      <c r="H128" s="177"/>
      <c r="I128" s="10"/>
      <c r="J128" s="11"/>
      <c r="L128" s="42"/>
      <c r="M128" s="70"/>
      <c r="N128" s="71"/>
      <c r="O128" s="57"/>
      <c r="P128" s="3"/>
      <c r="R128" s="13"/>
      <c r="T128" s="75"/>
      <c r="U128" s="46"/>
    </row>
    <row r="129" spans="1:21" ht="12.75">
      <c r="A129" s="98"/>
      <c r="B129" s="99"/>
      <c r="C129" s="165" t="s">
        <v>108</v>
      </c>
      <c r="D129" s="178"/>
      <c r="E129" s="178"/>
      <c r="F129" s="178"/>
      <c r="G129" s="178"/>
      <c r="H129" s="179"/>
      <c r="I129" s="10"/>
      <c r="J129" s="11"/>
      <c r="K129" s="56">
        <v>0.2</v>
      </c>
      <c r="L129" s="42"/>
      <c r="M129" s="70"/>
      <c r="N129" s="71"/>
      <c r="O129" s="57"/>
      <c r="P129" s="56">
        <v>0</v>
      </c>
      <c r="Q129" s="43">
        <f>P129*L120</f>
        <v>0</v>
      </c>
      <c r="R129" s="13"/>
      <c r="T129" s="75"/>
      <c r="U129" s="46"/>
    </row>
    <row r="130" spans="1:21" ht="12.75">
      <c r="A130" s="98"/>
      <c r="B130" s="99"/>
      <c r="C130" s="178"/>
      <c r="D130" s="178"/>
      <c r="E130" s="178"/>
      <c r="F130" s="178"/>
      <c r="G130" s="178"/>
      <c r="H130" s="179"/>
      <c r="I130" s="10"/>
      <c r="J130" s="11"/>
      <c r="K130" s="55"/>
      <c r="L130" s="42"/>
      <c r="M130" s="70"/>
      <c r="N130" s="71"/>
      <c r="O130" s="57"/>
      <c r="P130" s="55"/>
      <c r="Q130" s="43"/>
      <c r="R130" s="13"/>
      <c r="T130" s="75"/>
      <c r="U130" s="46"/>
    </row>
    <row r="131" spans="1:21" ht="12.75">
      <c r="A131" s="98"/>
      <c r="B131" s="99"/>
      <c r="C131" s="178"/>
      <c r="D131" s="178"/>
      <c r="E131" s="178"/>
      <c r="F131" s="178"/>
      <c r="G131" s="178"/>
      <c r="H131" s="179"/>
      <c r="I131" s="10"/>
      <c r="J131" s="11"/>
      <c r="L131" s="42"/>
      <c r="M131" s="70"/>
      <c r="N131" s="71"/>
      <c r="O131" s="57"/>
      <c r="P131" s="3"/>
      <c r="R131" s="13"/>
      <c r="T131" s="75"/>
      <c r="U131" s="46"/>
    </row>
    <row r="132" spans="1:21" ht="12.75">
      <c r="A132" s="98"/>
      <c r="B132" s="99"/>
      <c r="C132" s="165" t="s">
        <v>109</v>
      </c>
      <c r="D132" s="165"/>
      <c r="E132" s="165"/>
      <c r="F132" s="165"/>
      <c r="G132" s="165"/>
      <c r="H132" s="166"/>
      <c r="I132" s="12"/>
      <c r="J132" s="11"/>
      <c r="K132" s="56">
        <v>0.3</v>
      </c>
      <c r="L132" s="42"/>
      <c r="M132" s="70"/>
      <c r="N132" s="42"/>
      <c r="O132" s="57"/>
      <c r="P132" s="56">
        <v>0</v>
      </c>
      <c r="Q132" s="43">
        <f>P132*L120</f>
        <v>0</v>
      </c>
      <c r="R132" s="13"/>
      <c r="S132" s="2"/>
      <c r="T132" s="75"/>
      <c r="U132" s="46"/>
    </row>
    <row r="133" spans="1:21" ht="12.75">
      <c r="A133" s="98"/>
      <c r="B133" s="99"/>
      <c r="C133" s="165"/>
      <c r="D133" s="165"/>
      <c r="E133" s="165"/>
      <c r="F133" s="165"/>
      <c r="G133" s="165"/>
      <c r="H133" s="166"/>
      <c r="I133" s="12"/>
      <c r="J133" s="11"/>
      <c r="K133" s="42"/>
      <c r="L133" s="42"/>
      <c r="M133" s="70"/>
      <c r="N133" s="42"/>
      <c r="O133" s="57"/>
      <c r="P133" s="55"/>
      <c r="Q133" s="43"/>
      <c r="R133" s="13"/>
      <c r="S133" s="2"/>
      <c r="T133" s="75"/>
      <c r="U133" s="46"/>
    </row>
    <row r="134" spans="1:21" ht="12.75">
      <c r="A134" s="100"/>
      <c r="B134" s="101"/>
      <c r="C134" s="174"/>
      <c r="D134" s="174"/>
      <c r="E134" s="174"/>
      <c r="F134" s="174"/>
      <c r="G134" s="174"/>
      <c r="H134" s="175"/>
      <c r="I134" s="122"/>
      <c r="J134" s="22"/>
      <c r="K134" s="82"/>
      <c r="L134" s="72"/>
      <c r="M134" s="73"/>
      <c r="N134" s="72"/>
      <c r="O134" s="74"/>
      <c r="P134" s="80"/>
      <c r="Q134" s="81"/>
      <c r="R134" s="23"/>
      <c r="S134" s="81"/>
      <c r="T134" s="86"/>
      <c r="U134" s="87"/>
    </row>
    <row r="135" spans="1:21" ht="12.75">
      <c r="A135" s="98"/>
      <c r="B135" s="163" t="s">
        <v>1</v>
      </c>
      <c r="C135" s="163"/>
      <c r="D135" s="163"/>
      <c r="E135" s="163"/>
      <c r="F135" s="163"/>
      <c r="G135" s="163"/>
      <c r="H135" s="164"/>
      <c r="I135" s="10"/>
      <c r="J135" s="11"/>
      <c r="K135" s="20"/>
      <c r="L135" s="12"/>
      <c r="M135" s="13"/>
      <c r="N135" s="10"/>
      <c r="O135" s="14"/>
      <c r="P135" s="15"/>
      <c r="Q135" s="12"/>
      <c r="R135" s="13"/>
      <c r="T135" s="75"/>
      <c r="U135" s="46"/>
    </row>
    <row r="136" spans="1:21" ht="12.75">
      <c r="A136" s="98"/>
      <c r="B136" s="163"/>
      <c r="C136" s="163"/>
      <c r="D136" s="163"/>
      <c r="E136" s="163"/>
      <c r="F136" s="163"/>
      <c r="G136" s="163"/>
      <c r="H136" s="164"/>
      <c r="I136" s="10"/>
      <c r="J136" s="11"/>
      <c r="K136" s="20"/>
      <c r="L136" s="44">
        <v>0.05</v>
      </c>
      <c r="M136" s="13"/>
      <c r="N136" s="10"/>
      <c r="O136" s="14"/>
      <c r="P136" s="15"/>
      <c r="Q136" s="44">
        <f>SUM(Q137:Q144)</f>
        <v>0.05</v>
      </c>
      <c r="R136" s="13"/>
      <c r="T136" s="48">
        <f>Q136/L136</f>
        <v>1</v>
      </c>
      <c r="U136" s="47" t="s">
        <v>18</v>
      </c>
    </row>
    <row r="137" spans="1:21" ht="12.75">
      <c r="A137" s="98"/>
      <c r="B137" s="99"/>
      <c r="C137" s="165" t="s">
        <v>110</v>
      </c>
      <c r="D137" s="165"/>
      <c r="E137" s="165"/>
      <c r="F137" s="165"/>
      <c r="G137" s="165"/>
      <c r="H137" s="166"/>
      <c r="I137" s="10"/>
      <c r="J137" s="11"/>
      <c r="K137" s="56">
        <v>0.5</v>
      </c>
      <c r="L137" s="12"/>
      <c r="M137" s="13"/>
      <c r="N137" s="10"/>
      <c r="O137" s="14"/>
      <c r="P137" s="56">
        <v>0.5</v>
      </c>
      <c r="Q137" s="43">
        <f>P137*L136</f>
        <v>0.025</v>
      </c>
      <c r="R137" s="13"/>
      <c r="T137" s="75"/>
      <c r="U137" s="46"/>
    </row>
    <row r="138" spans="1:21" ht="12.75">
      <c r="A138" s="98"/>
      <c r="B138" s="99"/>
      <c r="C138" s="165"/>
      <c r="D138" s="165"/>
      <c r="E138" s="165"/>
      <c r="F138" s="165"/>
      <c r="G138" s="165"/>
      <c r="H138" s="166"/>
      <c r="I138" s="10"/>
      <c r="J138" s="11"/>
      <c r="K138" s="20"/>
      <c r="L138" s="12"/>
      <c r="M138" s="13"/>
      <c r="N138" s="10"/>
      <c r="O138" s="14"/>
      <c r="P138" s="15"/>
      <c r="Q138" s="12"/>
      <c r="R138" s="13"/>
      <c r="T138" s="75"/>
      <c r="U138" s="46"/>
    </row>
    <row r="139" spans="1:21" ht="12.75">
      <c r="A139" s="98"/>
      <c r="B139" s="99"/>
      <c r="C139" s="165"/>
      <c r="D139" s="165"/>
      <c r="E139" s="165"/>
      <c r="F139" s="165"/>
      <c r="G139" s="165"/>
      <c r="H139" s="166"/>
      <c r="I139" s="10"/>
      <c r="J139" s="11"/>
      <c r="K139" s="20"/>
      <c r="L139" s="12"/>
      <c r="M139" s="13"/>
      <c r="N139" s="10"/>
      <c r="O139" s="14"/>
      <c r="P139" s="15"/>
      <c r="Q139" s="12"/>
      <c r="R139" s="13"/>
      <c r="T139" s="75"/>
      <c r="U139" s="46"/>
    </row>
    <row r="140" spans="1:21" ht="12.75">
      <c r="A140" s="98"/>
      <c r="B140" s="99"/>
      <c r="C140" s="165"/>
      <c r="D140" s="165"/>
      <c r="E140" s="165"/>
      <c r="F140" s="165"/>
      <c r="G140" s="165"/>
      <c r="H140" s="166"/>
      <c r="I140" s="10"/>
      <c r="J140" s="11"/>
      <c r="L140" s="42"/>
      <c r="M140" s="70"/>
      <c r="N140" s="71"/>
      <c r="O140" s="57"/>
      <c r="P140" s="3"/>
      <c r="R140" s="13"/>
      <c r="T140" s="75"/>
      <c r="U140" s="46"/>
    </row>
    <row r="141" spans="1:21" ht="12.75">
      <c r="A141" s="98"/>
      <c r="B141" s="99"/>
      <c r="C141" s="165" t="s">
        <v>111</v>
      </c>
      <c r="D141" s="165"/>
      <c r="E141" s="165"/>
      <c r="F141" s="165"/>
      <c r="G141" s="165"/>
      <c r="H141" s="166"/>
      <c r="I141" s="10"/>
      <c r="J141" s="11"/>
      <c r="K141" s="56">
        <v>0.25</v>
      </c>
      <c r="L141" s="42"/>
      <c r="M141" s="70"/>
      <c r="N141" s="71"/>
      <c r="O141" s="57"/>
      <c r="P141" s="56">
        <v>0.25</v>
      </c>
      <c r="Q141" s="43">
        <f>P141*L136</f>
        <v>0.0125</v>
      </c>
      <c r="R141" s="13"/>
      <c r="T141" s="75"/>
      <c r="U141" s="46"/>
    </row>
    <row r="142" spans="1:21" ht="12.75">
      <c r="A142" s="98"/>
      <c r="B142" s="99"/>
      <c r="C142" s="165"/>
      <c r="D142" s="165"/>
      <c r="E142" s="165"/>
      <c r="F142" s="165"/>
      <c r="G142" s="165"/>
      <c r="H142" s="166"/>
      <c r="I142" s="10"/>
      <c r="J142" s="11"/>
      <c r="L142" s="42"/>
      <c r="M142" s="70"/>
      <c r="N142" s="71"/>
      <c r="O142" s="57"/>
      <c r="P142" s="55"/>
      <c r="Q142" s="43"/>
      <c r="R142" s="13"/>
      <c r="T142" s="75"/>
      <c r="U142" s="46"/>
    </row>
    <row r="143" spans="1:21" ht="12.75">
      <c r="A143" s="98"/>
      <c r="B143" s="99"/>
      <c r="C143" s="165"/>
      <c r="D143" s="165"/>
      <c r="E143" s="165"/>
      <c r="F143" s="165"/>
      <c r="G143" s="165"/>
      <c r="H143" s="166"/>
      <c r="I143" s="10"/>
      <c r="J143" s="11"/>
      <c r="L143" s="42"/>
      <c r="M143" s="70"/>
      <c r="N143" s="71"/>
      <c r="O143" s="57"/>
      <c r="P143" s="3"/>
      <c r="R143" s="13"/>
      <c r="T143" s="75"/>
      <c r="U143" s="46"/>
    </row>
    <row r="144" spans="1:21" ht="12.75">
      <c r="A144" s="98"/>
      <c r="B144" s="99"/>
      <c r="C144" s="165" t="s">
        <v>112</v>
      </c>
      <c r="D144" s="165"/>
      <c r="E144" s="165"/>
      <c r="F144" s="165"/>
      <c r="G144" s="165"/>
      <c r="H144" s="166"/>
      <c r="I144" s="10"/>
      <c r="J144" s="11"/>
      <c r="K144" s="56">
        <v>0.25</v>
      </c>
      <c r="L144" s="42"/>
      <c r="M144" s="70"/>
      <c r="N144" s="71"/>
      <c r="O144" s="57"/>
      <c r="P144" s="56">
        <v>0.25</v>
      </c>
      <c r="Q144" s="43">
        <f>P144*L136</f>
        <v>0.0125</v>
      </c>
      <c r="R144" s="13"/>
      <c r="T144" s="75"/>
      <c r="U144" s="46"/>
    </row>
    <row r="145" spans="1:21" ht="12.75">
      <c r="A145" s="100"/>
      <c r="B145" s="101"/>
      <c r="C145" s="174"/>
      <c r="D145" s="174"/>
      <c r="E145" s="174"/>
      <c r="F145" s="174"/>
      <c r="G145" s="174"/>
      <c r="H145" s="175"/>
      <c r="I145" s="10"/>
      <c r="J145" s="22"/>
      <c r="L145" s="72"/>
      <c r="M145" s="73"/>
      <c r="N145" s="71"/>
      <c r="O145" s="74"/>
      <c r="P145" s="3"/>
      <c r="R145" s="23"/>
      <c r="T145" s="86"/>
      <c r="U145" s="87"/>
    </row>
    <row r="146" spans="1:21" ht="12.75">
      <c r="A146" s="95"/>
      <c r="B146" s="95"/>
      <c r="C146" s="95"/>
      <c r="D146" s="95"/>
      <c r="E146" s="95"/>
      <c r="F146" s="95"/>
      <c r="G146" s="95"/>
      <c r="H146" s="95"/>
      <c r="I146" s="10"/>
      <c r="J146" s="108"/>
      <c r="K146" s="109"/>
      <c r="L146" s="108"/>
      <c r="M146" s="108"/>
      <c r="N146" s="12"/>
      <c r="O146" s="110"/>
      <c r="P146" s="110"/>
      <c r="Q146" s="108"/>
      <c r="R146" s="108"/>
      <c r="S146" s="2"/>
      <c r="T146" s="111"/>
      <c r="U146" s="111"/>
    </row>
    <row r="147" spans="1:21" ht="12.75">
      <c r="A147" s="168" t="s">
        <v>2</v>
      </c>
      <c r="B147" s="169"/>
      <c r="C147" s="169"/>
      <c r="D147" s="169"/>
      <c r="E147" s="169"/>
      <c r="F147" s="169"/>
      <c r="G147" s="169"/>
      <c r="H147" s="170"/>
      <c r="I147" s="25"/>
      <c r="J147" s="32"/>
      <c r="K147" s="40"/>
      <c r="L147" s="33"/>
      <c r="M147" s="36"/>
      <c r="N147" s="28"/>
      <c r="O147" s="34"/>
      <c r="P147" s="35"/>
      <c r="Q147" s="33"/>
      <c r="R147" s="36"/>
      <c r="T147" s="106"/>
      <c r="U147" s="107"/>
    </row>
    <row r="148" spans="1:21" ht="12.75">
      <c r="A148" s="171"/>
      <c r="B148" s="172"/>
      <c r="C148" s="172"/>
      <c r="D148" s="172"/>
      <c r="E148" s="172"/>
      <c r="F148" s="172"/>
      <c r="G148" s="172"/>
      <c r="H148" s="173"/>
      <c r="I148" s="25"/>
      <c r="J148" s="32"/>
      <c r="K148" s="40"/>
      <c r="L148" s="33"/>
      <c r="M148" s="79">
        <v>0.25</v>
      </c>
      <c r="N148" s="28"/>
      <c r="O148" s="34"/>
      <c r="P148" s="35"/>
      <c r="Q148" s="33"/>
      <c r="R148" s="62">
        <f>Q149+Q164+Q180+Q187</f>
        <v>0.15050000000000002</v>
      </c>
      <c r="T148" s="63">
        <f>R148/M148</f>
        <v>0.6020000000000001</v>
      </c>
      <c r="U148" s="61" t="s">
        <v>20</v>
      </c>
    </row>
    <row r="149" spans="1:21" ht="12.75">
      <c r="A149" s="98"/>
      <c r="B149" s="163" t="s">
        <v>3</v>
      </c>
      <c r="C149" s="163"/>
      <c r="D149" s="163"/>
      <c r="E149" s="163"/>
      <c r="F149" s="163"/>
      <c r="G149" s="163"/>
      <c r="H149" s="164"/>
      <c r="I149" s="10"/>
      <c r="J149" s="11"/>
      <c r="K149" s="20"/>
      <c r="L149" s="44">
        <v>0.08</v>
      </c>
      <c r="M149" s="13"/>
      <c r="N149" s="10"/>
      <c r="O149" s="14"/>
      <c r="P149" s="15"/>
      <c r="Q149" s="44">
        <f>SUM(Q150:Q162)</f>
        <v>0.028000000000000004</v>
      </c>
      <c r="R149" s="13"/>
      <c r="T149" s="48">
        <f>Q149/L149</f>
        <v>0.35000000000000003</v>
      </c>
      <c r="U149" s="47" t="s">
        <v>19</v>
      </c>
    </row>
    <row r="150" spans="1:21" ht="12.75">
      <c r="A150" s="98"/>
      <c r="B150" s="99"/>
      <c r="C150" s="165" t="s">
        <v>113</v>
      </c>
      <c r="D150" s="178"/>
      <c r="E150" s="178"/>
      <c r="F150" s="178"/>
      <c r="G150" s="178"/>
      <c r="H150" s="179"/>
      <c r="I150" s="10"/>
      <c r="J150" s="11"/>
      <c r="K150" s="56">
        <v>0.25</v>
      </c>
      <c r="L150" s="12"/>
      <c r="M150" s="13"/>
      <c r="N150" s="10"/>
      <c r="O150" s="14"/>
      <c r="P150" s="56">
        <v>0.125</v>
      </c>
      <c r="Q150" s="43">
        <f>P150*L149</f>
        <v>0.01</v>
      </c>
      <c r="R150" s="13"/>
      <c r="T150" s="75"/>
      <c r="U150" s="46"/>
    </row>
    <row r="151" spans="1:21" ht="12.75">
      <c r="A151" s="98"/>
      <c r="B151" s="99"/>
      <c r="C151" s="178"/>
      <c r="D151" s="178"/>
      <c r="E151" s="178"/>
      <c r="F151" s="178"/>
      <c r="G151" s="178"/>
      <c r="H151" s="179"/>
      <c r="I151" s="10"/>
      <c r="J151" s="11"/>
      <c r="K151" s="20"/>
      <c r="L151" s="12"/>
      <c r="M151" s="13"/>
      <c r="N151" s="10"/>
      <c r="O151" s="14"/>
      <c r="P151" s="15"/>
      <c r="Q151" s="12"/>
      <c r="R151" s="13"/>
      <c r="T151" s="75"/>
      <c r="U151" s="46"/>
    </row>
    <row r="152" spans="1:21" ht="12.75">
      <c r="A152" s="98"/>
      <c r="B152" s="99"/>
      <c r="C152" s="178"/>
      <c r="D152" s="178"/>
      <c r="E152" s="178"/>
      <c r="F152" s="178"/>
      <c r="G152" s="178"/>
      <c r="H152" s="179"/>
      <c r="I152" s="10"/>
      <c r="J152" s="11"/>
      <c r="K152" s="20"/>
      <c r="L152" s="12"/>
      <c r="M152" s="13"/>
      <c r="N152" s="10"/>
      <c r="O152" s="14"/>
      <c r="P152" s="15"/>
      <c r="Q152" s="12"/>
      <c r="R152" s="13"/>
      <c r="T152" s="75"/>
      <c r="U152" s="46"/>
    </row>
    <row r="153" spans="1:21" ht="12.75">
      <c r="A153" s="98"/>
      <c r="B153" s="99"/>
      <c r="C153" s="178"/>
      <c r="D153" s="178"/>
      <c r="E153" s="178"/>
      <c r="F153" s="178"/>
      <c r="G153" s="178"/>
      <c r="H153" s="179"/>
      <c r="I153" s="10"/>
      <c r="J153" s="11"/>
      <c r="L153" s="42"/>
      <c r="M153" s="70"/>
      <c r="N153" s="71"/>
      <c r="O153" s="57"/>
      <c r="P153" s="3"/>
      <c r="R153" s="13"/>
      <c r="T153" s="75"/>
      <c r="U153" s="46"/>
    </row>
    <row r="154" spans="1:21" ht="12.75">
      <c r="A154" s="98"/>
      <c r="B154" s="99"/>
      <c r="C154" s="165" t="s">
        <v>114</v>
      </c>
      <c r="D154" s="178"/>
      <c r="E154" s="178"/>
      <c r="F154" s="178"/>
      <c r="G154" s="178"/>
      <c r="H154" s="179"/>
      <c r="I154" s="10"/>
      <c r="J154" s="11"/>
      <c r="K154" s="56">
        <v>0.2</v>
      </c>
      <c r="L154" s="42"/>
      <c r="M154" s="70"/>
      <c r="N154" s="71"/>
      <c r="O154" s="57"/>
      <c r="P154" s="56">
        <v>0</v>
      </c>
      <c r="Q154" s="43">
        <f>P154*L149</f>
        <v>0</v>
      </c>
      <c r="R154" s="13"/>
      <c r="T154" s="75"/>
      <c r="U154" s="46"/>
    </row>
    <row r="155" spans="1:21" ht="12.75">
      <c r="A155" s="98"/>
      <c r="B155" s="99"/>
      <c r="C155" s="178"/>
      <c r="D155" s="178"/>
      <c r="E155" s="178"/>
      <c r="F155" s="178"/>
      <c r="G155" s="178"/>
      <c r="H155" s="179"/>
      <c r="I155" s="10"/>
      <c r="J155" s="11"/>
      <c r="K155" s="55"/>
      <c r="L155" s="42"/>
      <c r="M155" s="70"/>
      <c r="N155" s="71"/>
      <c r="O155" s="57"/>
      <c r="P155" s="55"/>
      <c r="Q155" s="43"/>
      <c r="R155" s="13"/>
      <c r="T155" s="75"/>
      <c r="U155" s="46"/>
    </row>
    <row r="156" spans="1:21" ht="12.75">
      <c r="A156" s="98"/>
      <c r="B156" s="99"/>
      <c r="C156" s="178"/>
      <c r="D156" s="178"/>
      <c r="E156" s="178"/>
      <c r="F156" s="178"/>
      <c r="G156" s="178"/>
      <c r="H156" s="179"/>
      <c r="I156" s="10"/>
      <c r="J156" s="11"/>
      <c r="L156" s="42"/>
      <c r="M156" s="70"/>
      <c r="N156" s="71"/>
      <c r="O156" s="57"/>
      <c r="P156" s="3"/>
      <c r="R156" s="13"/>
      <c r="T156" s="75"/>
      <c r="U156" s="46"/>
    </row>
    <row r="157" spans="1:21" ht="12.75">
      <c r="A157" s="98"/>
      <c r="B157" s="99"/>
      <c r="C157" s="176" t="s">
        <v>115</v>
      </c>
      <c r="D157" s="176"/>
      <c r="E157" s="176"/>
      <c r="F157" s="176"/>
      <c r="G157" s="176"/>
      <c r="H157" s="177"/>
      <c r="I157" s="10"/>
      <c r="J157" s="11"/>
      <c r="K157" s="56">
        <v>0.2</v>
      </c>
      <c r="L157" s="42"/>
      <c r="M157" s="70"/>
      <c r="N157" s="71"/>
      <c r="O157" s="57"/>
      <c r="P157" s="56">
        <v>0</v>
      </c>
      <c r="Q157" s="43">
        <f>P157*L149</f>
        <v>0</v>
      </c>
      <c r="R157" s="13"/>
      <c r="T157" s="75"/>
      <c r="U157" s="46"/>
    </row>
    <row r="158" spans="1:21" ht="12.75">
      <c r="A158" s="98"/>
      <c r="B158" s="99"/>
      <c r="C158" s="176"/>
      <c r="D158" s="176"/>
      <c r="E158" s="176"/>
      <c r="F158" s="176"/>
      <c r="G158" s="176"/>
      <c r="H158" s="177"/>
      <c r="I158" s="10"/>
      <c r="J158" s="11"/>
      <c r="L158" s="42"/>
      <c r="M158" s="70"/>
      <c r="N158" s="71"/>
      <c r="O158" s="57"/>
      <c r="P158" s="3"/>
      <c r="R158" s="13"/>
      <c r="T158" s="75"/>
      <c r="U158" s="46"/>
    </row>
    <row r="159" spans="1:21" ht="12.75">
      <c r="A159" s="98"/>
      <c r="B159" s="99"/>
      <c r="C159" s="165" t="s">
        <v>116</v>
      </c>
      <c r="D159" s="165"/>
      <c r="E159" s="165"/>
      <c r="F159" s="165"/>
      <c r="G159" s="165"/>
      <c r="H159" s="166"/>
      <c r="I159" s="10"/>
      <c r="J159" s="11"/>
      <c r="K159" s="56">
        <v>0.1</v>
      </c>
      <c r="L159" s="42"/>
      <c r="M159" s="70"/>
      <c r="N159" s="71"/>
      <c r="O159" s="57"/>
      <c r="P159" s="56">
        <v>0.1</v>
      </c>
      <c r="Q159" s="43">
        <f>P159*L149</f>
        <v>0.008</v>
      </c>
      <c r="R159" s="13"/>
      <c r="T159" s="75"/>
      <c r="U159" s="46"/>
    </row>
    <row r="160" spans="1:21" ht="12.75">
      <c r="A160" s="98"/>
      <c r="B160" s="99"/>
      <c r="C160" s="165"/>
      <c r="D160" s="165"/>
      <c r="E160" s="165"/>
      <c r="F160" s="165"/>
      <c r="G160" s="165"/>
      <c r="H160" s="166"/>
      <c r="I160" s="10"/>
      <c r="J160" s="11"/>
      <c r="L160" s="42"/>
      <c r="M160" s="70"/>
      <c r="N160" s="71"/>
      <c r="O160" s="57"/>
      <c r="P160" s="3"/>
      <c r="R160" s="13"/>
      <c r="T160" s="75"/>
      <c r="U160" s="46"/>
    </row>
    <row r="161" spans="1:21" ht="12.75">
      <c r="A161" s="98"/>
      <c r="B161" s="99"/>
      <c r="C161" s="165" t="s">
        <v>117</v>
      </c>
      <c r="D161" s="165"/>
      <c r="E161" s="165"/>
      <c r="F161" s="165"/>
      <c r="G161" s="165"/>
      <c r="H161" s="166"/>
      <c r="I161" s="10"/>
      <c r="J161" s="11"/>
      <c r="K161" s="42"/>
      <c r="L161" s="42"/>
      <c r="M161" s="70"/>
      <c r="N161" s="71"/>
      <c r="O161" s="57"/>
      <c r="P161" s="55"/>
      <c r="Q161" s="43"/>
      <c r="R161" s="13"/>
      <c r="T161" s="75"/>
      <c r="U161" s="46"/>
    </row>
    <row r="162" spans="1:21" ht="12.75">
      <c r="A162" s="98"/>
      <c r="B162" s="99"/>
      <c r="C162" s="165"/>
      <c r="D162" s="165"/>
      <c r="E162" s="165"/>
      <c r="F162" s="165"/>
      <c r="G162" s="165"/>
      <c r="H162" s="166"/>
      <c r="I162" s="10"/>
      <c r="J162" s="11"/>
      <c r="K162" s="56">
        <v>0.25</v>
      </c>
      <c r="L162" s="42"/>
      <c r="M162" s="70"/>
      <c r="N162" s="71"/>
      <c r="O162" s="57"/>
      <c r="P162" s="56">
        <v>0.125</v>
      </c>
      <c r="Q162" s="43">
        <f>P162*L149</f>
        <v>0.01</v>
      </c>
      <c r="R162" s="13"/>
      <c r="T162" s="75"/>
      <c r="U162" s="46"/>
    </row>
    <row r="163" spans="1:21" ht="12.75">
      <c r="A163" s="98"/>
      <c r="B163" s="99"/>
      <c r="C163" s="165"/>
      <c r="D163" s="165"/>
      <c r="E163" s="165"/>
      <c r="F163" s="165"/>
      <c r="G163" s="165"/>
      <c r="H163" s="166"/>
      <c r="I163" s="10"/>
      <c r="J163" s="11"/>
      <c r="L163" s="42"/>
      <c r="M163" s="70"/>
      <c r="N163" s="71"/>
      <c r="O163" s="57"/>
      <c r="P163" s="3"/>
      <c r="R163" s="13"/>
      <c r="T163" s="75"/>
      <c r="U163" s="46"/>
    </row>
    <row r="164" spans="1:21" ht="12.75">
      <c r="A164" s="98"/>
      <c r="B164" s="163" t="s">
        <v>4</v>
      </c>
      <c r="C164" s="163"/>
      <c r="D164" s="163"/>
      <c r="E164" s="163"/>
      <c r="F164" s="163"/>
      <c r="G164" s="163"/>
      <c r="H164" s="164"/>
      <c r="I164" s="10"/>
      <c r="J164" s="11"/>
      <c r="K164" s="20"/>
      <c r="L164" s="44">
        <v>0.05</v>
      </c>
      <c r="M164" s="13"/>
      <c r="N164" s="10"/>
      <c r="O164" s="14"/>
      <c r="P164" s="15"/>
      <c r="Q164" s="44">
        <f>SUM(Q165:Q178)</f>
        <v>0.0325</v>
      </c>
      <c r="R164" s="13"/>
      <c r="T164" s="48">
        <f>Q164/L164</f>
        <v>0.65</v>
      </c>
      <c r="U164" s="47" t="s">
        <v>20</v>
      </c>
    </row>
    <row r="165" spans="1:21" ht="12.75">
      <c r="A165" s="98"/>
      <c r="B165" s="99"/>
      <c r="C165" s="165" t="s">
        <v>118</v>
      </c>
      <c r="D165" s="165"/>
      <c r="E165" s="165"/>
      <c r="F165" s="165"/>
      <c r="G165" s="165"/>
      <c r="H165" s="166"/>
      <c r="I165" s="10"/>
      <c r="J165" s="11"/>
      <c r="K165" s="56">
        <v>0.25</v>
      </c>
      <c r="L165" s="12"/>
      <c r="M165" s="13"/>
      <c r="N165" s="10"/>
      <c r="O165" s="14"/>
      <c r="P165" s="56">
        <v>0.25</v>
      </c>
      <c r="Q165" s="43">
        <f>P165*L164</f>
        <v>0.0125</v>
      </c>
      <c r="R165" s="13"/>
      <c r="T165" s="75"/>
      <c r="U165" s="46"/>
    </row>
    <row r="166" spans="1:21" ht="12.75">
      <c r="A166" s="98"/>
      <c r="B166" s="99"/>
      <c r="C166" s="165"/>
      <c r="D166" s="165"/>
      <c r="E166" s="165"/>
      <c r="F166" s="165"/>
      <c r="G166" s="165"/>
      <c r="H166" s="166"/>
      <c r="I166" s="10"/>
      <c r="J166" s="11"/>
      <c r="K166" s="20"/>
      <c r="L166" s="12"/>
      <c r="M166" s="13"/>
      <c r="N166" s="10"/>
      <c r="O166" s="14"/>
      <c r="P166" s="15"/>
      <c r="Q166" s="43"/>
      <c r="R166" s="13"/>
      <c r="T166" s="75"/>
      <c r="U166" s="46"/>
    </row>
    <row r="167" spans="1:21" ht="12.75">
      <c r="A167" s="98"/>
      <c r="B167" s="99"/>
      <c r="C167" s="165"/>
      <c r="D167" s="165"/>
      <c r="E167" s="165"/>
      <c r="F167" s="165"/>
      <c r="G167" s="165"/>
      <c r="H167" s="166"/>
      <c r="I167" s="10"/>
      <c r="J167" s="11"/>
      <c r="K167" s="20"/>
      <c r="L167" s="12"/>
      <c r="M167" s="13"/>
      <c r="N167" s="10"/>
      <c r="O167" s="14"/>
      <c r="P167" s="15"/>
      <c r="Q167" s="43"/>
      <c r="R167" s="13"/>
      <c r="T167" s="75"/>
      <c r="U167" s="46"/>
    </row>
    <row r="168" spans="1:21" ht="12.75">
      <c r="A168" s="98"/>
      <c r="B168" s="99"/>
      <c r="C168" s="165"/>
      <c r="D168" s="165"/>
      <c r="E168" s="165"/>
      <c r="F168" s="165"/>
      <c r="G168" s="165"/>
      <c r="H168" s="166"/>
      <c r="I168" s="10"/>
      <c r="J168" s="11"/>
      <c r="L168" s="12"/>
      <c r="M168" s="13"/>
      <c r="N168" s="10"/>
      <c r="O168" s="14"/>
      <c r="P168" s="3"/>
      <c r="Q168" s="115"/>
      <c r="R168" s="13"/>
      <c r="T168" s="75"/>
      <c r="U168" s="46"/>
    </row>
    <row r="169" spans="1:21" ht="12.75">
      <c r="A169" s="98"/>
      <c r="B169" s="99"/>
      <c r="C169" s="165" t="s">
        <v>119</v>
      </c>
      <c r="D169" s="165"/>
      <c r="E169" s="165"/>
      <c r="F169" s="165"/>
      <c r="G169" s="165"/>
      <c r="H169" s="166"/>
      <c r="I169" s="10"/>
      <c r="J169" s="11"/>
      <c r="K169" s="56">
        <v>0.15</v>
      </c>
      <c r="L169" s="42"/>
      <c r="M169" s="70"/>
      <c r="N169" s="71"/>
      <c r="O169" s="57"/>
      <c r="P169" s="56">
        <v>0.15</v>
      </c>
      <c r="Q169" s="43">
        <f>P169*L164</f>
        <v>0.0075</v>
      </c>
      <c r="R169" s="13"/>
      <c r="T169" s="75"/>
      <c r="U169" s="46"/>
    </row>
    <row r="170" spans="1:21" ht="12.75">
      <c r="A170" s="98"/>
      <c r="B170" s="99"/>
      <c r="C170" s="165"/>
      <c r="D170" s="165"/>
      <c r="E170" s="165"/>
      <c r="F170" s="165"/>
      <c r="G170" s="165"/>
      <c r="H170" s="166"/>
      <c r="I170" s="10"/>
      <c r="J170" s="11"/>
      <c r="K170" s="42"/>
      <c r="L170" s="42"/>
      <c r="M170" s="70"/>
      <c r="N170" s="71"/>
      <c r="O170" s="57"/>
      <c r="P170" s="55"/>
      <c r="Q170" s="43"/>
      <c r="R170" s="13"/>
      <c r="T170" s="75"/>
      <c r="U170" s="46"/>
    </row>
    <row r="171" spans="1:21" ht="12.75">
      <c r="A171" s="98"/>
      <c r="B171" s="99"/>
      <c r="C171" s="165"/>
      <c r="D171" s="165"/>
      <c r="E171" s="165"/>
      <c r="F171" s="165"/>
      <c r="G171" s="165"/>
      <c r="H171" s="166"/>
      <c r="I171" s="10"/>
      <c r="J171" s="11"/>
      <c r="K171" s="83"/>
      <c r="L171" s="42"/>
      <c r="M171" s="70"/>
      <c r="N171" s="71"/>
      <c r="O171" s="57"/>
      <c r="P171" s="84"/>
      <c r="Q171" s="115"/>
      <c r="R171" s="13"/>
      <c r="T171" s="75"/>
      <c r="U171" s="46"/>
    </row>
    <row r="172" spans="1:21" ht="12.75">
      <c r="A172" s="98"/>
      <c r="B172" s="99"/>
      <c r="C172" s="165" t="s">
        <v>120</v>
      </c>
      <c r="D172" s="178"/>
      <c r="E172" s="178"/>
      <c r="F172" s="178"/>
      <c r="G172" s="178"/>
      <c r="H172" s="179"/>
      <c r="I172" s="10"/>
      <c r="J172" s="11"/>
      <c r="K172" s="56">
        <v>0.25</v>
      </c>
      <c r="L172" s="42"/>
      <c r="M172" s="70"/>
      <c r="N172" s="71"/>
      <c r="O172" s="57"/>
      <c r="P172" s="56">
        <v>0.25</v>
      </c>
      <c r="Q172" s="43">
        <f>P172*L164</f>
        <v>0.0125</v>
      </c>
      <c r="R172" s="13"/>
      <c r="T172" s="75"/>
      <c r="U172" s="46"/>
    </row>
    <row r="173" spans="1:21" ht="12.75">
      <c r="A173" s="98"/>
      <c r="B173" s="99"/>
      <c r="C173" s="178"/>
      <c r="D173" s="178"/>
      <c r="E173" s="178"/>
      <c r="F173" s="178"/>
      <c r="G173" s="178"/>
      <c r="H173" s="179"/>
      <c r="I173" s="10"/>
      <c r="J173" s="11"/>
      <c r="K173" s="55"/>
      <c r="L173" s="42"/>
      <c r="M173" s="70"/>
      <c r="N173" s="71"/>
      <c r="O173" s="57"/>
      <c r="P173" s="55"/>
      <c r="Q173" s="43"/>
      <c r="R173" s="13"/>
      <c r="T173" s="75"/>
      <c r="U173" s="46"/>
    </row>
    <row r="174" spans="1:21" ht="12.75">
      <c r="A174" s="98"/>
      <c r="B174" s="99"/>
      <c r="C174" s="178"/>
      <c r="D174" s="178"/>
      <c r="E174" s="178"/>
      <c r="F174" s="178"/>
      <c r="G174" s="178"/>
      <c r="H174" s="179"/>
      <c r="I174" s="10"/>
      <c r="J174" s="11"/>
      <c r="K174" s="42"/>
      <c r="L174" s="42"/>
      <c r="M174" s="70"/>
      <c r="N174" s="71"/>
      <c r="O174" s="57"/>
      <c r="P174" s="55"/>
      <c r="Q174" s="43"/>
      <c r="R174" s="13"/>
      <c r="T174" s="75"/>
      <c r="U174" s="46"/>
    </row>
    <row r="175" spans="1:21" ht="12.75">
      <c r="A175" s="98"/>
      <c r="B175" s="99"/>
      <c r="C175" s="165" t="s">
        <v>121</v>
      </c>
      <c r="D175" s="165"/>
      <c r="E175" s="165"/>
      <c r="F175" s="165"/>
      <c r="G175" s="165"/>
      <c r="H175" s="166"/>
      <c r="I175" s="10"/>
      <c r="J175" s="11"/>
      <c r="K175" s="56">
        <v>0.1</v>
      </c>
      <c r="L175" s="42"/>
      <c r="M175" s="70"/>
      <c r="N175" s="71"/>
      <c r="O175" s="57"/>
      <c r="P175" s="85">
        <v>0</v>
      </c>
      <c r="Q175" s="43">
        <f>P177*L164</f>
        <v>0</v>
      </c>
      <c r="R175" s="13"/>
      <c r="T175" s="75"/>
      <c r="U175" s="46"/>
    </row>
    <row r="176" spans="1:21" ht="12.75">
      <c r="A176" s="98"/>
      <c r="B176" s="99"/>
      <c r="C176" s="165"/>
      <c r="D176" s="165"/>
      <c r="E176" s="165"/>
      <c r="F176" s="165"/>
      <c r="G176" s="165"/>
      <c r="H176" s="166"/>
      <c r="I176" s="10"/>
      <c r="J176" s="11"/>
      <c r="L176" s="42"/>
      <c r="M176" s="70"/>
      <c r="N176" s="71"/>
      <c r="O176" s="57"/>
      <c r="P176" s="3"/>
      <c r="Q176" s="43"/>
      <c r="R176" s="13"/>
      <c r="T176" s="75"/>
      <c r="U176" s="46"/>
    </row>
    <row r="177" spans="1:21" ht="12.75">
      <c r="A177" s="98"/>
      <c r="B177" s="99"/>
      <c r="C177" s="165" t="s">
        <v>122</v>
      </c>
      <c r="D177" s="165"/>
      <c r="E177" s="165"/>
      <c r="F177" s="165"/>
      <c r="G177" s="165"/>
      <c r="H177" s="166"/>
      <c r="I177" s="10"/>
      <c r="J177" s="11"/>
      <c r="K177" s="56">
        <v>0.15</v>
      </c>
      <c r="L177" s="42"/>
      <c r="M177" s="70"/>
      <c r="N177" s="71"/>
      <c r="O177" s="57"/>
      <c r="P177" s="56">
        <v>0</v>
      </c>
      <c r="Q177" s="97">
        <f>P177*L164</f>
        <v>0</v>
      </c>
      <c r="R177" s="13"/>
      <c r="T177" s="75"/>
      <c r="U177" s="46"/>
    </row>
    <row r="178" spans="1:21" ht="12.75">
      <c r="A178" s="98"/>
      <c r="B178" s="99"/>
      <c r="C178" s="165" t="s">
        <v>123</v>
      </c>
      <c r="D178" s="165"/>
      <c r="E178" s="165"/>
      <c r="F178" s="165"/>
      <c r="G178" s="165"/>
      <c r="H178" s="166"/>
      <c r="I178" s="12"/>
      <c r="J178" s="11"/>
      <c r="K178" s="56">
        <v>0.1</v>
      </c>
      <c r="L178" s="42"/>
      <c r="M178" s="70"/>
      <c r="N178" s="42"/>
      <c r="O178" s="57"/>
      <c r="P178" s="56">
        <v>0</v>
      </c>
      <c r="Q178" s="43">
        <f>P178*L164</f>
        <v>0</v>
      </c>
      <c r="R178" s="13"/>
      <c r="S178" s="2"/>
      <c r="T178" s="75"/>
      <c r="U178" s="46"/>
    </row>
    <row r="179" spans="1:21" ht="12.75">
      <c r="A179" s="100"/>
      <c r="B179" s="101"/>
      <c r="C179" s="174"/>
      <c r="D179" s="174"/>
      <c r="E179" s="174"/>
      <c r="F179" s="174"/>
      <c r="G179" s="174"/>
      <c r="H179" s="175"/>
      <c r="I179" s="122"/>
      <c r="J179" s="22"/>
      <c r="K179" s="82"/>
      <c r="L179" s="122"/>
      <c r="M179" s="23"/>
      <c r="N179" s="122"/>
      <c r="O179" s="158"/>
      <c r="P179" s="80"/>
      <c r="Q179" s="81"/>
      <c r="R179" s="23"/>
      <c r="S179" s="81"/>
      <c r="T179" s="86"/>
      <c r="U179" s="87"/>
    </row>
    <row r="180" spans="1:21" ht="12.75">
      <c r="A180" s="98"/>
      <c r="B180" s="163" t="s">
        <v>5</v>
      </c>
      <c r="C180" s="163"/>
      <c r="D180" s="163"/>
      <c r="E180" s="163"/>
      <c r="F180" s="163"/>
      <c r="G180" s="163"/>
      <c r="H180" s="164"/>
      <c r="I180" s="10"/>
      <c r="J180" s="11"/>
      <c r="K180" s="20"/>
      <c r="L180" s="44">
        <v>0.04</v>
      </c>
      <c r="M180" s="49"/>
      <c r="N180" s="50"/>
      <c r="O180" s="21"/>
      <c r="P180" s="45"/>
      <c r="Q180" s="44">
        <f>SUM(Q181:Q186)</f>
        <v>0.02</v>
      </c>
      <c r="R180" s="13"/>
      <c r="T180" s="59">
        <f>Q180/L180</f>
        <v>0.5</v>
      </c>
      <c r="U180" s="47" t="s">
        <v>19</v>
      </c>
    </row>
    <row r="181" spans="1:21" ht="12.75">
      <c r="A181" s="98"/>
      <c r="B181" s="99"/>
      <c r="C181" s="165" t="s">
        <v>124</v>
      </c>
      <c r="D181" s="165"/>
      <c r="E181" s="165"/>
      <c r="F181" s="165"/>
      <c r="G181" s="165"/>
      <c r="H181" s="166"/>
      <c r="I181" s="10"/>
      <c r="J181" s="11"/>
      <c r="K181" s="56">
        <v>0.5</v>
      </c>
      <c r="L181" s="12"/>
      <c r="M181" s="13"/>
      <c r="N181" s="10"/>
      <c r="O181" s="14"/>
      <c r="P181" s="56">
        <v>0.25</v>
      </c>
      <c r="Q181" s="43">
        <f>P181*L180</f>
        <v>0.01</v>
      </c>
      <c r="R181" s="13"/>
      <c r="T181" s="75"/>
      <c r="U181" s="46"/>
    </row>
    <row r="182" spans="1:21" ht="12.75">
      <c r="A182" s="98"/>
      <c r="B182" s="99"/>
      <c r="C182" s="165"/>
      <c r="D182" s="165"/>
      <c r="E182" s="165"/>
      <c r="F182" s="165"/>
      <c r="G182" s="165"/>
      <c r="H182" s="166"/>
      <c r="I182" s="10"/>
      <c r="J182" s="11"/>
      <c r="K182" s="20"/>
      <c r="L182" s="12"/>
      <c r="M182" s="13"/>
      <c r="N182" s="10"/>
      <c r="O182" s="14"/>
      <c r="P182" s="15"/>
      <c r="Q182" s="43"/>
      <c r="R182" s="13"/>
      <c r="T182" s="75"/>
      <c r="U182" s="46"/>
    </row>
    <row r="183" spans="1:21" ht="12.75">
      <c r="A183" s="98"/>
      <c r="B183" s="99"/>
      <c r="C183" s="165"/>
      <c r="D183" s="165"/>
      <c r="E183" s="165"/>
      <c r="F183" s="165"/>
      <c r="G183" s="165"/>
      <c r="H183" s="166"/>
      <c r="I183" s="10"/>
      <c r="J183" s="11"/>
      <c r="L183" s="42"/>
      <c r="M183" s="70"/>
      <c r="N183" s="71"/>
      <c r="O183" s="57"/>
      <c r="P183" s="3"/>
      <c r="R183" s="13"/>
      <c r="T183" s="75"/>
      <c r="U183" s="46"/>
    </row>
    <row r="184" spans="1:21" ht="12.75">
      <c r="A184" s="98"/>
      <c r="B184" s="99"/>
      <c r="C184" s="165" t="s">
        <v>125</v>
      </c>
      <c r="D184" s="165"/>
      <c r="E184" s="165"/>
      <c r="F184" s="165"/>
      <c r="G184" s="165"/>
      <c r="H184" s="166"/>
      <c r="I184" s="10"/>
      <c r="J184" s="11"/>
      <c r="K184" s="56">
        <v>0.25</v>
      </c>
      <c r="L184" s="42"/>
      <c r="M184" s="70"/>
      <c r="N184" s="71"/>
      <c r="O184" s="57"/>
      <c r="P184" s="56">
        <v>0.125</v>
      </c>
      <c r="Q184" s="43">
        <f>P184*L180</f>
        <v>0.005</v>
      </c>
      <c r="R184" s="13"/>
      <c r="T184" s="75"/>
      <c r="U184" s="46"/>
    </row>
    <row r="185" spans="1:21" ht="12.75">
      <c r="A185" s="98"/>
      <c r="B185" s="99"/>
      <c r="C185" s="165"/>
      <c r="D185" s="165"/>
      <c r="E185" s="165"/>
      <c r="F185" s="165"/>
      <c r="G185" s="165"/>
      <c r="H185" s="166"/>
      <c r="I185" s="10"/>
      <c r="J185" s="11"/>
      <c r="L185" s="42"/>
      <c r="M185" s="70"/>
      <c r="N185" s="71"/>
      <c r="O185" s="57"/>
      <c r="P185" s="3"/>
      <c r="R185" s="13"/>
      <c r="T185" s="75"/>
      <c r="U185" s="46"/>
    </row>
    <row r="186" spans="1:21" ht="12.75">
      <c r="A186" s="98"/>
      <c r="B186" s="99"/>
      <c r="C186" s="165" t="s">
        <v>126</v>
      </c>
      <c r="D186" s="165"/>
      <c r="E186" s="165"/>
      <c r="F186" s="165"/>
      <c r="G186" s="165"/>
      <c r="H186" s="166"/>
      <c r="I186" s="10"/>
      <c r="J186" s="11"/>
      <c r="K186" s="56">
        <v>0.25</v>
      </c>
      <c r="L186" s="42"/>
      <c r="M186" s="70"/>
      <c r="N186" s="71"/>
      <c r="O186" s="57"/>
      <c r="P186" s="56">
        <v>0.125</v>
      </c>
      <c r="Q186" s="43">
        <f>P186*L180</f>
        <v>0.005</v>
      </c>
      <c r="R186" s="13"/>
      <c r="T186" s="75"/>
      <c r="U186" s="46"/>
    </row>
    <row r="187" spans="1:21" ht="12.75">
      <c r="A187" s="98"/>
      <c r="B187" s="163" t="s">
        <v>6</v>
      </c>
      <c r="C187" s="163"/>
      <c r="D187" s="163"/>
      <c r="E187" s="163"/>
      <c r="F187" s="163"/>
      <c r="G187" s="163"/>
      <c r="H187" s="164"/>
      <c r="I187" s="10"/>
      <c r="J187" s="11"/>
      <c r="K187" s="20"/>
      <c r="L187" s="44">
        <v>0.08</v>
      </c>
      <c r="M187" s="49"/>
      <c r="N187" s="50"/>
      <c r="O187" s="21"/>
      <c r="P187" s="45"/>
      <c r="Q187" s="44">
        <f>SUM(Q188+Q193+Q196)</f>
        <v>0.07</v>
      </c>
      <c r="R187" s="13"/>
      <c r="T187" s="48">
        <f>Q187/L187</f>
        <v>0.8750000000000001</v>
      </c>
      <c r="U187" s="47" t="s">
        <v>18</v>
      </c>
    </row>
    <row r="188" spans="1:21" ht="12.75">
      <c r="A188" s="98"/>
      <c r="B188" s="99"/>
      <c r="C188" s="165" t="s">
        <v>166</v>
      </c>
      <c r="D188" s="165"/>
      <c r="E188" s="165"/>
      <c r="F188" s="165"/>
      <c r="G188" s="165"/>
      <c r="H188" s="166"/>
      <c r="I188" s="10"/>
      <c r="J188" s="11"/>
      <c r="K188" s="56">
        <v>0.5</v>
      </c>
      <c r="L188" s="12"/>
      <c r="M188" s="13"/>
      <c r="N188" s="10"/>
      <c r="O188" s="14"/>
      <c r="P188" s="56">
        <v>0.5</v>
      </c>
      <c r="Q188" s="43">
        <f>P188*L187</f>
        <v>0.04</v>
      </c>
      <c r="R188" s="13"/>
      <c r="T188" s="75"/>
      <c r="U188" s="46"/>
    </row>
    <row r="189" spans="1:21" ht="12.75">
      <c r="A189" s="98"/>
      <c r="B189" s="99"/>
      <c r="C189" s="165"/>
      <c r="D189" s="165"/>
      <c r="E189" s="165"/>
      <c r="F189" s="165"/>
      <c r="G189" s="165"/>
      <c r="H189" s="166"/>
      <c r="I189" s="10"/>
      <c r="J189" s="11"/>
      <c r="K189" s="20"/>
      <c r="L189" s="12"/>
      <c r="M189" s="13"/>
      <c r="N189" s="10"/>
      <c r="O189" s="14"/>
      <c r="P189" s="15"/>
      <c r="Q189" s="43"/>
      <c r="R189" s="13"/>
      <c r="T189" s="75"/>
      <c r="U189" s="46"/>
    </row>
    <row r="190" spans="1:21" ht="12.75">
      <c r="A190" s="98"/>
      <c r="B190" s="99"/>
      <c r="C190" s="165"/>
      <c r="D190" s="165"/>
      <c r="E190" s="165"/>
      <c r="F190" s="165"/>
      <c r="G190" s="165"/>
      <c r="H190" s="166"/>
      <c r="I190" s="10"/>
      <c r="J190" s="11"/>
      <c r="K190" s="20"/>
      <c r="L190" s="12"/>
      <c r="M190" s="13" t="s">
        <v>171</v>
      </c>
      <c r="N190" s="10"/>
      <c r="O190" s="14"/>
      <c r="P190" s="15"/>
      <c r="Q190" s="43"/>
      <c r="R190" s="13"/>
      <c r="T190" s="75"/>
      <c r="U190" s="46"/>
    </row>
    <row r="191" spans="1:21" ht="12.75">
      <c r="A191" s="98"/>
      <c r="B191" s="99"/>
      <c r="C191" s="165"/>
      <c r="D191" s="165"/>
      <c r="E191" s="165"/>
      <c r="F191" s="165"/>
      <c r="G191" s="165"/>
      <c r="H191" s="166"/>
      <c r="I191" s="10"/>
      <c r="J191" s="11"/>
      <c r="K191" s="20"/>
      <c r="L191" s="12"/>
      <c r="M191" s="13"/>
      <c r="N191" s="10"/>
      <c r="O191" s="14"/>
      <c r="P191" s="15"/>
      <c r="Q191" s="43"/>
      <c r="R191" s="13"/>
      <c r="T191" s="75"/>
      <c r="U191" s="46"/>
    </row>
    <row r="192" spans="1:21" ht="12.75">
      <c r="A192" s="98"/>
      <c r="B192" s="99"/>
      <c r="C192" s="165"/>
      <c r="D192" s="165"/>
      <c r="E192" s="165"/>
      <c r="F192" s="165"/>
      <c r="G192" s="165"/>
      <c r="H192" s="166"/>
      <c r="I192" s="10"/>
      <c r="J192" s="11"/>
      <c r="L192" s="42"/>
      <c r="M192" s="70"/>
      <c r="N192" s="71"/>
      <c r="O192" s="57"/>
      <c r="P192" s="3"/>
      <c r="R192" s="13"/>
      <c r="T192" s="75"/>
      <c r="U192" s="46"/>
    </row>
    <row r="193" spans="1:21" ht="12.75">
      <c r="A193" s="98"/>
      <c r="B193" s="99"/>
      <c r="C193" s="165" t="s">
        <v>127</v>
      </c>
      <c r="D193" s="165"/>
      <c r="E193" s="165"/>
      <c r="F193" s="165"/>
      <c r="G193" s="165"/>
      <c r="H193" s="166"/>
      <c r="I193" s="10"/>
      <c r="J193" s="11"/>
      <c r="K193" s="56">
        <v>0.25</v>
      </c>
      <c r="L193" s="42"/>
      <c r="M193" s="70"/>
      <c r="N193" s="71"/>
      <c r="O193" s="57"/>
      <c r="P193" s="56">
        <v>0.125</v>
      </c>
      <c r="Q193" s="43">
        <f>P193*L187</f>
        <v>0.01</v>
      </c>
      <c r="R193" s="13"/>
      <c r="T193" s="75"/>
      <c r="U193" s="46"/>
    </row>
    <row r="194" spans="1:21" ht="12.75">
      <c r="A194" s="98"/>
      <c r="B194" s="99"/>
      <c r="C194" s="165"/>
      <c r="D194" s="165"/>
      <c r="E194" s="165"/>
      <c r="F194" s="165"/>
      <c r="G194" s="165"/>
      <c r="H194" s="166"/>
      <c r="I194" s="10"/>
      <c r="J194" s="11"/>
      <c r="K194" s="42"/>
      <c r="L194" s="42"/>
      <c r="M194" s="70"/>
      <c r="N194" s="71"/>
      <c r="O194" s="57"/>
      <c r="P194" s="55"/>
      <c r="Q194" s="43"/>
      <c r="R194" s="13"/>
      <c r="T194" s="75"/>
      <c r="U194" s="46"/>
    </row>
    <row r="195" spans="1:21" ht="12.75">
      <c r="A195" s="98"/>
      <c r="B195" s="99"/>
      <c r="C195" s="165"/>
      <c r="D195" s="165"/>
      <c r="E195" s="165"/>
      <c r="F195" s="165"/>
      <c r="G195" s="165"/>
      <c r="H195" s="166"/>
      <c r="I195" s="10"/>
      <c r="J195" s="11"/>
      <c r="L195" s="42"/>
      <c r="M195" s="70"/>
      <c r="N195" s="71"/>
      <c r="O195" s="57"/>
      <c r="P195" s="3"/>
      <c r="R195" s="13"/>
      <c r="T195" s="75"/>
      <c r="U195" s="46"/>
    </row>
    <row r="196" spans="1:21" ht="12.75">
      <c r="A196" s="98"/>
      <c r="B196" s="99"/>
      <c r="C196" s="165" t="s">
        <v>128</v>
      </c>
      <c r="D196" s="165"/>
      <c r="E196" s="165"/>
      <c r="F196" s="165"/>
      <c r="G196" s="165"/>
      <c r="H196" s="166"/>
      <c r="I196" s="10"/>
      <c r="J196" s="11"/>
      <c r="K196" s="56">
        <v>0.25</v>
      </c>
      <c r="L196" s="42"/>
      <c r="M196" s="70"/>
      <c r="N196" s="71"/>
      <c r="O196" s="57"/>
      <c r="P196" s="56">
        <v>0.25</v>
      </c>
      <c r="Q196" s="43">
        <f>P196*L187</f>
        <v>0.02</v>
      </c>
      <c r="R196" s="13"/>
      <c r="T196" s="75"/>
      <c r="U196" s="46"/>
    </row>
    <row r="197" spans="1:21" ht="12.75">
      <c r="A197" s="98"/>
      <c r="B197" s="99"/>
      <c r="C197" s="165"/>
      <c r="D197" s="165"/>
      <c r="E197" s="165"/>
      <c r="F197" s="165"/>
      <c r="G197" s="165"/>
      <c r="H197" s="166"/>
      <c r="I197" s="10"/>
      <c r="J197" s="11"/>
      <c r="K197" s="42"/>
      <c r="L197" s="42"/>
      <c r="M197" s="70"/>
      <c r="N197" s="71"/>
      <c r="O197" s="57"/>
      <c r="P197" s="55"/>
      <c r="Q197" s="43"/>
      <c r="R197" s="13"/>
      <c r="T197" s="75"/>
      <c r="U197" s="46"/>
    </row>
    <row r="198" spans="1:21" ht="12.75">
      <c r="A198" s="100"/>
      <c r="B198" s="101"/>
      <c r="C198" s="174"/>
      <c r="D198" s="174"/>
      <c r="E198" s="174"/>
      <c r="F198" s="174"/>
      <c r="G198" s="174"/>
      <c r="H198" s="175"/>
      <c r="I198" s="10"/>
      <c r="J198" s="22"/>
      <c r="K198" s="82"/>
      <c r="L198" s="72"/>
      <c r="M198" s="73"/>
      <c r="N198" s="71"/>
      <c r="O198" s="74"/>
      <c r="P198" s="80"/>
      <c r="Q198" s="81"/>
      <c r="R198" s="23"/>
      <c r="T198" s="86"/>
      <c r="U198" s="87"/>
    </row>
    <row r="199" spans="15:21" ht="12.75">
      <c r="O199" s="3"/>
      <c r="P199" s="3"/>
      <c r="T199" s="88"/>
      <c r="U199" s="88"/>
    </row>
    <row r="200" spans="15:21" ht="12.75">
      <c r="O200" s="3"/>
      <c r="P200" s="3"/>
      <c r="T200" s="88"/>
      <c r="U200" s="88"/>
    </row>
    <row r="201" spans="1:21" ht="15.75">
      <c r="A201" s="7" t="s">
        <v>13</v>
      </c>
      <c r="B201" s="8"/>
      <c r="C201" s="8"/>
      <c r="D201" s="8"/>
      <c r="E201" s="8"/>
      <c r="F201" s="8"/>
      <c r="G201" s="8"/>
      <c r="H201" s="8"/>
      <c r="I201" s="8"/>
      <c r="J201" s="8"/>
      <c r="K201" s="41"/>
      <c r="L201" s="8"/>
      <c r="M201" s="91">
        <f>SUM(M5+M62+M102+M148)</f>
        <v>1</v>
      </c>
      <c r="N201" s="92"/>
      <c r="O201" s="93"/>
      <c r="P201" s="93"/>
      <c r="Q201" s="92"/>
      <c r="R201" s="91">
        <f>R5+R62+R102+R148</f>
        <v>0.67886</v>
      </c>
      <c r="S201" s="9"/>
      <c r="T201" s="187" t="s">
        <v>20</v>
      </c>
      <c r="U201" s="188"/>
    </row>
    <row r="202" spans="15:21" ht="12.75">
      <c r="O202" s="3"/>
      <c r="P202" s="3"/>
      <c r="T202" s="88"/>
      <c r="U202" s="88"/>
    </row>
    <row r="203" spans="1:21" ht="12.75">
      <c r="A203" s="159" t="s">
        <v>135</v>
      </c>
      <c r="O203" s="3"/>
      <c r="P203" s="3"/>
      <c r="T203" s="88"/>
      <c r="U203" s="88"/>
    </row>
    <row r="204" spans="1:21" ht="12.75">
      <c r="A204" t="s">
        <v>167</v>
      </c>
      <c r="O204" s="3"/>
      <c r="P204" s="3"/>
      <c r="T204" s="88"/>
      <c r="U204" s="88"/>
    </row>
    <row r="205" spans="1:21" ht="12.75">
      <c r="A205" t="s">
        <v>168</v>
      </c>
      <c r="O205" s="3"/>
      <c r="P205" s="3"/>
      <c r="T205" s="88"/>
      <c r="U205" s="88"/>
    </row>
    <row r="206" spans="1:21" ht="12.75">
      <c r="A206" t="s">
        <v>169</v>
      </c>
      <c r="O206" s="3"/>
      <c r="P206" s="3"/>
      <c r="T206" s="88"/>
      <c r="U206" s="88"/>
    </row>
    <row r="207" spans="1:21" ht="12.75">
      <c r="A207" t="s">
        <v>170</v>
      </c>
      <c r="O207" s="3"/>
      <c r="P207" s="3"/>
      <c r="T207" s="88"/>
      <c r="U207" s="88"/>
    </row>
    <row r="208" spans="15:21" ht="12.75">
      <c r="O208" s="3"/>
      <c r="P208" s="3"/>
      <c r="T208" s="88"/>
      <c r="U208" s="88"/>
    </row>
    <row r="209" spans="15:21" ht="12.75">
      <c r="O209" s="3"/>
      <c r="P209" s="3"/>
      <c r="T209" s="88"/>
      <c r="U209" s="88"/>
    </row>
    <row r="210" spans="15:21" ht="12.75">
      <c r="O210" s="3"/>
      <c r="P210" s="3"/>
      <c r="T210" s="88"/>
      <c r="U210" s="88"/>
    </row>
    <row r="211" spans="15:21" ht="12.75">
      <c r="O211" s="3"/>
      <c r="P211" s="3"/>
      <c r="T211" s="88"/>
      <c r="U211" s="88"/>
    </row>
    <row r="212" spans="15:21" ht="12.75">
      <c r="O212" s="3"/>
      <c r="P212" s="3"/>
      <c r="T212" s="88"/>
      <c r="U212" s="88"/>
    </row>
    <row r="213" spans="15:21" ht="12.75">
      <c r="O213" s="3"/>
      <c r="P213" s="3"/>
      <c r="T213" s="88"/>
      <c r="U213" s="88"/>
    </row>
    <row r="214" spans="15:21" ht="12.75">
      <c r="O214" s="3"/>
      <c r="P214" s="3"/>
      <c r="T214" s="88"/>
      <c r="U214" s="88"/>
    </row>
    <row r="215" spans="15:21" ht="12.75">
      <c r="O215" s="3"/>
      <c r="P215" s="3"/>
      <c r="T215" s="88"/>
      <c r="U215" s="88"/>
    </row>
    <row r="216" spans="15:21" ht="12.75">
      <c r="O216" s="3"/>
      <c r="P216" s="3"/>
      <c r="T216" s="88"/>
      <c r="U216" s="88"/>
    </row>
    <row r="217" spans="15:21" ht="12.75">
      <c r="O217" s="3"/>
      <c r="P217" s="3"/>
      <c r="T217" s="88"/>
      <c r="U217" s="88"/>
    </row>
    <row r="218" spans="15:21" ht="12.75">
      <c r="O218" s="3"/>
      <c r="P218" s="3"/>
      <c r="T218" s="88"/>
      <c r="U218" s="88"/>
    </row>
    <row r="219" spans="11:21" s="3" customFormat="1" ht="12.75">
      <c r="K219" s="160"/>
      <c r="T219" s="161"/>
      <c r="U219" s="161"/>
    </row>
    <row r="220" spans="11:21" s="3" customFormat="1" ht="12.75">
      <c r="K220" s="160"/>
      <c r="T220" s="161"/>
      <c r="U220" s="161"/>
    </row>
    <row r="221" spans="11:21" s="3" customFormat="1" ht="12.75">
      <c r="K221" s="160"/>
      <c r="T221" s="161"/>
      <c r="U221" s="161"/>
    </row>
    <row r="222" spans="11:21" s="3" customFormat="1" ht="12.75">
      <c r="K222" s="160"/>
      <c r="T222" s="161"/>
      <c r="U222" s="161"/>
    </row>
    <row r="223" spans="11:21" s="3" customFormat="1" ht="12.75">
      <c r="K223" s="160"/>
      <c r="T223" s="161"/>
      <c r="U223" s="161"/>
    </row>
    <row r="224" spans="11:21" s="3" customFormat="1" ht="12.75">
      <c r="K224" s="160"/>
      <c r="T224" s="161"/>
      <c r="U224" s="161"/>
    </row>
    <row r="225" spans="11:21" s="3" customFormat="1" ht="12.75">
      <c r="K225" s="160"/>
      <c r="T225" s="161"/>
      <c r="U225" s="161"/>
    </row>
    <row r="226" spans="11:21" s="3" customFormat="1" ht="12.75">
      <c r="K226" s="160"/>
      <c r="T226" s="161"/>
      <c r="U226" s="161"/>
    </row>
    <row r="227" spans="11:21" s="3" customFormat="1" ht="12.75">
      <c r="K227" s="160"/>
      <c r="T227" s="161"/>
      <c r="U227" s="161"/>
    </row>
    <row r="228" spans="11:21" s="3" customFormat="1" ht="12.75">
      <c r="K228" s="160"/>
      <c r="T228" s="161"/>
      <c r="U228" s="161"/>
    </row>
    <row r="229" spans="11:21" s="3" customFormat="1" ht="12.75">
      <c r="K229" s="160"/>
      <c r="T229" s="161"/>
      <c r="U229" s="161"/>
    </row>
    <row r="230" spans="11:21" s="3" customFormat="1" ht="12.75">
      <c r="K230" s="160"/>
      <c r="T230" s="161"/>
      <c r="U230" s="161"/>
    </row>
    <row r="231" spans="11:21" s="3" customFormat="1" ht="12.75">
      <c r="K231" s="160"/>
      <c r="T231" s="161"/>
      <c r="U231" s="161"/>
    </row>
    <row r="232" spans="11:21" s="3" customFormat="1" ht="12.75">
      <c r="K232" s="160"/>
      <c r="T232" s="161"/>
      <c r="U232" s="161"/>
    </row>
    <row r="233" spans="11:21" s="3" customFormat="1" ht="12.75">
      <c r="K233" s="160"/>
      <c r="T233" s="161"/>
      <c r="U233" s="161"/>
    </row>
    <row r="234" spans="11:21" s="3" customFormat="1" ht="12.75">
      <c r="K234" s="160"/>
      <c r="T234" s="161"/>
      <c r="U234" s="161"/>
    </row>
    <row r="235" spans="11:21" s="3" customFormat="1" ht="12.75">
      <c r="K235" s="160"/>
      <c r="T235" s="161"/>
      <c r="U235" s="161"/>
    </row>
    <row r="236" spans="11:21" s="3" customFormat="1" ht="12.75">
      <c r="K236" s="160"/>
      <c r="T236" s="161"/>
      <c r="U236" s="161"/>
    </row>
    <row r="237" spans="11:21" s="3" customFormat="1" ht="12.75">
      <c r="K237" s="160"/>
      <c r="T237" s="161"/>
      <c r="U237" s="161"/>
    </row>
    <row r="238" spans="11:21" s="3" customFormat="1" ht="12.75">
      <c r="K238" s="160"/>
      <c r="T238" s="161"/>
      <c r="U238" s="161"/>
    </row>
    <row r="239" spans="11:21" s="3" customFormat="1" ht="12.75">
      <c r="K239" s="160"/>
      <c r="T239" s="161"/>
      <c r="U239" s="161"/>
    </row>
    <row r="240" spans="11:21" s="3" customFormat="1" ht="12.75">
      <c r="K240" s="160"/>
      <c r="T240" s="161"/>
      <c r="U240" s="161"/>
    </row>
    <row r="241" spans="11:21" s="3" customFormat="1" ht="12.75">
      <c r="K241" s="160"/>
      <c r="T241" s="161"/>
      <c r="U241" s="161"/>
    </row>
    <row r="242" spans="11:21" s="3" customFormat="1" ht="12.75">
      <c r="K242" s="160"/>
      <c r="T242" s="161"/>
      <c r="U242" s="161"/>
    </row>
    <row r="243" spans="11:21" s="3" customFormat="1" ht="12.75">
      <c r="K243" s="160"/>
      <c r="T243" s="161"/>
      <c r="U243" s="161"/>
    </row>
    <row r="244" spans="11:21" s="3" customFormat="1" ht="12.75">
      <c r="K244" s="160"/>
      <c r="T244" s="161"/>
      <c r="U244" s="161"/>
    </row>
    <row r="245" spans="11:21" s="3" customFormat="1" ht="12.75">
      <c r="K245" s="160"/>
      <c r="T245" s="161"/>
      <c r="U245" s="161"/>
    </row>
    <row r="246" spans="11:21" s="3" customFormat="1" ht="12.75">
      <c r="K246" s="160"/>
      <c r="T246" s="161"/>
      <c r="U246" s="161"/>
    </row>
    <row r="247" spans="11:21" s="3" customFormat="1" ht="12.75">
      <c r="K247" s="160"/>
      <c r="T247" s="161"/>
      <c r="U247" s="161"/>
    </row>
    <row r="248" spans="11:21" s="3" customFormat="1" ht="12.75">
      <c r="K248" s="160"/>
      <c r="T248" s="161"/>
      <c r="U248" s="161"/>
    </row>
    <row r="249" spans="11:21" s="3" customFormat="1" ht="12.75">
      <c r="K249" s="160"/>
      <c r="T249" s="161"/>
      <c r="U249" s="161"/>
    </row>
    <row r="250" spans="11:21" s="3" customFormat="1" ht="12.75">
      <c r="K250" s="160"/>
      <c r="T250" s="161"/>
      <c r="U250" s="161"/>
    </row>
    <row r="251" spans="11:21" s="3" customFormat="1" ht="12.75">
      <c r="K251" s="160"/>
      <c r="T251" s="161"/>
      <c r="U251" s="161"/>
    </row>
    <row r="252" spans="11:21" s="3" customFormat="1" ht="12.75">
      <c r="K252" s="160"/>
      <c r="T252" s="161"/>
      <c r="U252" s="161"/>
    </row>
    <row r="253" spans="11:21" s="3" customFormat="1" ht="12.75">
      <c r="K253" s="160"/>
      <c r="T253" s="161"/>
      <c r="U253" s="161"/>
    </row>
    <row r="254" spans="11:21" s="3" customFormat="1" ht="12.75">
      <c r="K254" s="160"/>
      <c r="T254" s="161"/>
      <c r="U254" s="161"/>
    </row>
    <row r="255" spans="11:21" s="3" customFormat="1" ht="12.75">
      <c r="K255" s="160"/>
      <c r="T255" s="161"/>
      <c r="U255" s="161"/>
    </row>
    <row r="256" spans="11:21" s="3" customFormat="1" ht="12.75">
      <c r="K256" s="160"/>
      <c r="T256" s="161"/>
      <c r="U256" s="161"/>
    </row>
    <row r="257" spans="11:21" s="3" customFormat="1" ht="12.75">
      <c r="K257" s="160"/>
      <c r="T257" s="161"/>
      <c r="U257" s="161"/>
    </row>
    <row r="258" spans="11:21" s="3" customFormat="1" ht="12.75">
      <c r="K258" s="160"/>
      <c r="T258" s="161"/>
      <c r="U258" s="161"/>
    </row>
    <row r="259" spans="11:21" s="3" customFormat="1" ht="12.75">
      <c r="K259" s="160"/>
      <c r="T259" s="161"/>
      <c r="U259" s="161"/>
    </row>
    <row r="260" spans="11:21" s="3" customFormat="1" ht="12.75">
      <c r="K260" s="160"/>
      <c r="T260" s="161"/>
      <c r="U260" s="161"/>
    </row>
    <row r="261" spans="11:21" s="3" customFormat="1" ht="12.75">
      <c r="K261" s="160"/>
      <c r="T261" s="161"/>
      <c r="U261" s="161"/>
    </row>
    <row r="262" spans="11:21" s="3" customFormat="1" ht="12.75">
      <c r="K262" s="160"/>
      <c r="T262" s="161"/>
      <c r="U262" s="161"/>
    </row>
    <row r="263" spans="11:21" s="3" customFormat="1" ht="12.75">
      <c r="K263" s="160"/>
      <c r="T263" s="161"/>
      <c r="U263" s="161"/>
    </row>
    <row r="264" spans="11:21" s="3" customFormat="1" ht="12.75">
      <c r="K264" s="160"/>
      <c r="T264" s="161"/>
      <c r="U264" s="161"/>
    </row>
    <row r="265" spans="11:21" s="3" customFormat="1" ht="12.75">
      <c r="K265" s="160"/>
      <c r="T265" s="161"/>
      <c r="U265" s="161"/>
    </row>
    <row r="266" spans="11:21" s="3" customFormat="1" ht="12.75">
      <c r="K266" s="160"/>
      <c r="T266" s="161"/>
      <c r="U266" s="161"/>
    </row>
    <row r="267" spans="11:21" s="3" customFormat="1" ht="12.75">
      <c r="K267" s="160"/>
      <c r="T267" s="161"/>
      <c r="U267" s="161"/>
    </row>
    <row r="268" spans="11:21" s="3" customFormat="1" ht="12.75">
      <c r="K268" s="160"/>
      <c r="T268" s="161"/>
      <c r="U268" s="161"/>
    </row>
    <row r="269" spans="11:21" s="3" customFormat="1" ht="12.75">
      <c r="K269" s="160"/>
      <c r="T269" s="161"/>
      <c r="U269" s="161"/>
    </row>
    <row r="270" spans="11:21" s="3" customFormat="1" ht="12.75">
      <c r="K270" s="160"/>
      <c r="T270" s="161"/>
      <c r="U270" s="161"/>
    </row>
    <row r="271" spans="11:21" s="3" customFormat="1" ht="12.75">
      <c r="K271" s="160"/>
      <c r="T271" s="161"/>
      <c r="U271" s="161"/>
    </row>
    <row r="272" spans="11:21" s="3" customFormat="1" ht="12.75">
      <c r="K272" s="160"/>
      <c r="T272" s="161"/>
      <c r="U272" s="161"/>
    </row>
    <row r="273" spans="11:21" s="3" customFormat="1" ht="12.75">
      <c r="K273" s="160"/>
      <c r="T273" s="161"/>
      <c r="U273" s="161"/>
    </row>
    <row r="274" spans="11:21" s="3" customFormat="1" ht="12.75">
      <c r="K274" s="160"/>
      <c r="T274" s="161"/>
      <c r="U274" s="161"/>
    </row>
    <row r="275" spans="11:21" s="3" customFormat="1" ht="12.75">
      <c r="K275" s="160"/>
      <c r="T275" s="161"/>
      <c r="U275" s="161"/>
    </row>
    <row r="276" spans="11:21" s="3" customFormat="1" ht="12.75">
      <c r="K276" s="160"/>
      <c r="T276" s="161"/>
      <c r="U276" s="161"/>
    </row>
    <row r="277" spans="11:21" s="3" customFormat="1" ht="12.75">
      <c r="K277" s="160"/>
      <c r="T277" s="161"/>
      <c r="U277" s="161"/>
    </row>
    <row r="278" spans="11:21" s="3" customFormat="1" ht="12.75">
      <c r="K278" s="160"/>
      <c r="T278" s="161"/>
      <c r="U278" s="161"/>
    </row>
    <row r="279" spans="11:21" s="3" customFormat="1" ht="12.75">
      <c r="K279" s="160"/>
      <c r="T279" s="161"/>
      <c r="U279" s="161"/>
    </row>
    <row r="280" spans="11:21" s="3" customFormat="1" ht="12.75">
      <c r="K280" s="160"/>
      <c r="T280" s="161"/>
      <c r="U280" s="161"/>
    </row>
    <row r="281" spans="11:21" s="3" customFormat="1" ht="12.75">
      <c r="K281" s="160"/>
      <c r="T281" s="161"/>
      <c r="U281" s="161"/>
    </row>
    <row r="282" spans="11:21" s="3" customFormat="1" ht="12.75">
      <c r="K282" s="160"/>
      <c r="T282" s="161"/>
      <c r="U282" s="161"/>
    </row>
    <row r="283" spans="11:21" s="3" customFormat="1" ht="12.75">
      <c r="K283" s="160"/>
      <c r="T283" s="161"/>
      <c r="U283" s="161"/>
    </row>
    <row r="284" spans="11:21" s="3" customFormat="1" ht="12.75">
      <c r="K284" s="160"/>
      <c r="T284" s="161"/>
      <c r="U284" s="161"/>
    </row>
    <row r="285" spans="11:21" s="3" customFormat="1" ht="12.75">
      <c r="K285" s="160"/>
      <c r="T285" s="161"/>
      <c r="U285" s="161"/>
    </row>
    <row r="286" spans="11:21" s="3" customFormat="1" ht="12.75">
      <c r="K286" s="160"/>
      <c r="T286" s="161"/>
      <c r="U286" s="161"/>
    </row>
    <row r="287" spans="11:21" s="3" customFormat="1" ht="12.75">
      <c r="K287" s="160"/>
      <c r="T287" s="161"/>
      <c r="U287" s="161"/>
    </row>
    <row r="288" spans="11:21" s="3" customFormat="1" ht="12.75">
      <c r="K288" s="160"/>
      <c r="T288" s="161"/>
      <c r="U288" s="161"/>
    </row>
    <row r="289" spans="11:21" s="3" customFormat="1" ht="12.75">
      <c r="K289" s="160"/>
      <c r="T289" s="161"/>
      <c r="U289" s="161"/>
    </row>
    <row r="290" spans="11:21" s="3" customFormat="1" ht="12.75">
      <c r="K290" s="160"/>
      <c r="T290" s="161"/>
      <c r="U290" s="161"/>
    </row>
    <row r="291" spans="11:21" s="3" customFormat="1" ht="12.75">
      <c r="K291" s="160"/>
      <c r="T291" s="161"/>
      <c r="U291" s="161"/>
    </row>
    <row r="292" spans="11:21" s="3" customFormat="1" ht="12.75">
      <c r="K292" s="160"/>
      <c r="T292" s="161"/>
      <c r="U292" s="161"/>
    </row>
    <row r="293" spans="11:21" s="3" customFormat="1" ht="12.75">
      <c r="K293" s="160"/>
      <c r="T293" s="161"/>
      <c r="U293" s="161"/>
    </row>
    <row r="294" spans="11:21" s="3" customFormat="1" ht="12.75">
      <c r="K294" s="160"/>
      <c r="T294" s="161"/>
      <c r="U294" s="161"/>
    </row>
    <row r="295" spans="11:21" s="3" customFormat="1" ht="12.75">
      <c r="K295" s="160"/>
      <c r="T295" s="161"/>
      <c r="U295" s="161"/>
    </row>
    <row r="296" spans="11:21" s="3" customFormat="1" ht="12.75">
      <c r="K296" s="160"/>
      <c r="T296" s="161"/>
      <c r="U296" s="161"/>
    </row>
    <row r="297" spans="11:21" s="3" customFormat="1" ht="12.75">
      <c r="K297" s="160"/>
      <c r="T297" s="161"/>
      <c r="U297" s="161"/>
    </row>
    <row r="298" spans="11:21" s="3" customFormat="1" ht="12.75">
      <c r="K298" s="160"/>
      <c r="T298" s="161"/>
      <c r="U298" s="161"/>
    </row>
    <row r="299" spans="11:21" s="3" customFormat="1" ht="12.75">
      <c r="K299" s="160"/>
      <c r="T299" s="161"/>
      <c r="U299" s="161"/>
    </row>
    <row r="300" spans="11:21" s="3" customFormat="1" ht="12.75">
      <c r="K300" s="160"/>
      <c r="T300" s="161"/>
      <c r="U300" s="161"/>
    </row>
    <row r="301" spans="11:21" s="3" customFormat="1" ht="12.75">
      <c r="K301" s="160"/>
      <c r="T301" s="161"/>
      <c r="U301" s="161"/>
    </row>
    <row r="302" spans="11:21" s="3" customFormat="1" ht="12.75">
      <c r="K302" s="160"/>
      <c r="T302" s="161"/>
      <c r="U302" s="161"/>
    </row>
    <row r="303" spans="11:21" s="3" customFormat="1" ht="12.75">
      <c r="K303" s="160"/>
      <c r="T303" s="161"/>
      <c r="U303" s="161"/>
    </row>
    <row r="304" spans="11:21" s="3" customFormat="1" ht="12.75">
      <c r="K304" s="160"/>
      <c r="T304" s="161"/>
      <c r="U304" s="161"/>
    </row>
    <row r="305" spans="11:21" s="3" customFormat="1" ht="12.75">
      <c r="K305" s="160"/>
      <c r="T305" s="161"/>
      <c r="U305" s="161"/>
    </row>
    <row r="306" spans="11:21" s="3" customFormat="1" ht="12.75">
      <c r="K306" s="160"/>
      <c r="T306" s="161"/>
      <c r="U306" s="161"/>
    </row>
    <row r="307" spans="11:21" s="3" customFormat="1" ht="12.75">
      <c r="K307" s="160"/>
      <c r="T307" s="161"/>
      <c r="U307" s="161"/>
    </row>
    <row r="308" spans="11:21" s="3" customFormat="1" ht="12.75">
      <c r="K308" s="160"/>
      <c r="T308" s="161"/>
      <c r="U308" s="161"/>
    </row>
    <row r="309" spans="11:21" s="3" customFormat="1" ht="12.75">
      <c r="K309" s="160"/>
      <c r="T309" s="161"/>
      <c r="U309" s="161"/>
    </row>
    <row r="310" spans="11:21" s="3" customFormat="1" ht="12.75">
      <c r="K310" s="160"/>
      <c r="T310" s="161"/>
      <c r="U310" s="161"/>
    </row>
    <row r="311" spans="11:21" s="3" customFormat="1" ht="12.75">
      <c r="K311" s="160"/>
      <c r="T311" s="161"/>
      <c r="U311" s="161"/>
    </row>
    <row r="312" spans="11:21" s="3" customFormat="1" ht="12.75">
      <c r="K312" s="160"/>
      <c r="T312" s="161"/>
      <c r="U312" s="161"/>
    </row>
    <row r="313" spans="11:21" s="3" customFormat="1" ht="12.75">
      <c r="K313" s="160"/>
      <c r="T313" s="161"/>
      <c r="U313" s="161"/>
    </row>
    <row r="314" spans="11:21" s="3" customFormat="1" ht="12.75">
      <c r="K314" s="160"/>
      <c r="T314" s="161"/>
      <c r="U314" s="161"/>
    </row>
    <row r="315" spans="11:21" s="3" customFormat="1" ht="12.75">
      <c r="K315" s="160"/>
      <c r="T315" s="161"/>
      <c r="U315" s="161"/>
    </row>
    <row r="316" spans="11:21" s="3" customFormat="1" ht="12.75">
      <c r="K316" s="160"/>
      <c r="T316" s="161"/>
      <c r="U316" s="161"/>
    </row>
    <row r="317" spans="11:21" s="3" customFormat="1" ht="12.75">
      <c r="K317" s="160"/>
      <c r="T317" s="161"/>
      <c r="U317" s="161"/>
    </row>
    <row r="318" spans="11:21" s="3" customFormat="1" ht="12.75">
      <c r="K318" s="160"/>
      <c r="T318" s="161"/>
      <c r="U318" s="161"/>
    </row>
    <row r="319" spans="11:21" s="3" customFormat="1" ht="12.75">
      <c r="K319" s="160"/>
      <c r="T319" s="161"/>
      <c r="U319" s="161"/>
    </row>
    <row r="320" spans="11:21" s="3" customFormat="1" ht="12.75">
      <c r="K320" s="160"/>
      <c r="T320" s="161"/>
      <c r="U320" s="161"/>
    </row>
    <row r="321" spans="11:21" s="3" customFormat="1" ht="12.75">
      <c r="K321" s="160"/>
      <c r="T321" s="161"/>
      <c r="U321" s="161"/>
    </row>
    <row r="322" spans="11:21" s="3" customFormat="1" ht="12.75">
      <c r="K322" s="160"/>
      <c r="T322" s="161"/>
      <c r="U322" s="161"/>
    </row>
    <row r="323" spans="11:21" s="3" customFormat="1" ht="12.75">
      <c r="K323" s="160"/>
      <c r="T323" s="161"/>
      <c r="U323" s="161"/>
    </row>
    <row r="324" spans="11:21" s="3" customFormat="1" ht="12.75">
      <c r="K324" s="160"/>
      <c r="T324" s="161"/>
      <c r="U324" s="161"/>
    </row>
    <row r="325" spans="11:21" s="3" customFormat="1" ht="12.75">
      <c r="K325" s="160"/>
      <c r="T325" s="161"/>
      <c r="U325" s="161"/>
    </row>
    <row r="326" spans="11:21" s="3" customFormat="1" ht="12.75">
      <c r="K326" s="160"/>
      <c r="T326" s="161"/>
      <c r="U326" s="161"/>
    </row>
    <row r="327" spans="11:21" s="3" customFormat="1" ht="12.75">
      <c r="K327" s="160"/>
      <c r="T327" s="161"/>
      <c r="U327" s="161"/>
    </row>
    <row r="328" spans="11:21" s="3" customFormat="1" ht="12.75">
      <c r="K328" s="160"/>
      <c r="T328" s="161"/>
      <c r="U328" s="161"/>
    </row>
    <row r="329" spans="11:21" s="3" customFormat="1" ht="12.75">
      <c r="K329" s="160"/>
      <c r="T329" s="161"/>
      <c r="U329" s="161"/>
    </row>
    <row r="330" spans="11:21" s="3" customFormat="1" ht="12.75">
      <c r="K330" s="160"/>
      <c r="T330" s="161"/>
      <c r="U330" s="161"/>
    </row>
    <row r="331" spans="11:21" s="3" customFormat="1" ht="12.75">
      <c r="K331" s="160"/>
      <c r="T331" s="161"/>
      <c r="U331" s="161"/>
    </row>
    <row r="332" spans="11:21" s="3" customFormat="1" ht="12.75">
      <c r="K332" s="160"/>
      <c r="T332" s="161"/>
      <c r="U332" s="161"/>
    </row>
    <row r="333" spans="11:21" s="3" customFormat="1" ht="12.75">
      <c r="K333" s="160"/>
      <c r="T333" s="161"/>
      <c r="U333" s="161"/>
    </row>
    <row r="334" spans="11:21" s="3" customFormat="1" ht="12.75">
      <c r="K334" s="160"/>
      <c r="T334" s="161"/>
      <c r="U334" s="161"/>
    </row>
    <row r="335" spans="11:21" s="3" customFormat="1" ht="12.75">
      <c r="K335" s="160"/>
      <c r="T335" s="161"/>
      <c r="U335" s="161"/>
    </row>
    <row r="336" spans="11:21" s="3" customFormat="1" ht="12.75">
      <c r="K336" s="160"/>
      <c r="T336" s="161"/>
      <c r="U336" s="161"/>
    </row>
    <row r="337" spans="11:21" s="3" customFormat="1" ht="12.75">
      <c r="K337" s="160"/>
      <c r="T337" s="161"/>
      <c r="U337" s="161"/>
    </row>
    <row r="338" spans="11:21" s="3" customFormat="1" ht="12.75">
      <c r="K338" s="160"/>
      <c r="T338" s="161"/>
      <c r="U338" s="161"/>
    </row>
    <row r="339" spans="11:21" s="3" customFormat="1" ht="12.75">
      <c r="K339" s="160"/>
      <c r="T339" s="161"/>
      <c r="U339" s="161"/>
    </row>
    <row r="340" spans="11:21" s="3" customFormat="1" ht="12.75">
      <c r="K340" s="160"/>
      <c r="T340" s="161"/>
      <c r="U340" s="161"/>
    </row>
    <row r="341" spans="11:21" s="3" customFormat="1" ht="12.75">
      <c r="K341" s="160"/>
      <c r="T341" s="161"/>
      <c r="U341" s="161"/>
    </row>
    <row r="342" spans="11:21" s="3" customFormat="1" ht="12.75">
      <c r="K342" s="160"/>
      <c r="T342" s="161"/>
      <c r="U342" s="161"/>
    </row>
    <row r="343" spans="11:21" s="3" customFormat="1" ht="12.75">
      <c r="K343" s="160"/>
      <c r="T343" s="161"/>
      <c r="U343" s="161"/>
    </row>
    <row r="344" spans="11:21" s="3" customFormat="1" ht="12.75">
      <c r="K344" s="160"/>
      <c r="T344" s="161"/>
      <c r="U344" s="161"/>
    </row>
    <row r="345" spans="11:21" s="3" customFormat="1" ht="12.75">
      <c r="K345" s="160"/>
      <c r="T345" s="161"/>
      <c r="U345" s="161"/>
    </row>
    <row r="346" spans="11:21" s="3" customFormat="1" ht="12.75">
      <c r="K346" s="160"/>
      <c r="T346" s="161"/>
      <c r="U346" s="161"/>
    </row>
    <row r="347" spans="11:21" s="3" customFormat="1" ht="12.75">
      <c r="K347" s="160"/>
      <c r="T347" s="161"/>
      <c r="U347" s="161"/>
    </row>
    <row r="348" spans="11:21" s="3" customFormat="1" ht="12.75">
      <c r="K348" s="160"/>
      <c r="T348" s="161"/>
      <c r="U348" s="161"/>
    </row>
    <row r="349" spans="11:21" s="3" customFormat="1" ht="12.75">
      <c r="K349" s="160"/>
      <c r="T349" s="161"/>
      <c r="U349" s="161"/>
    </row>
    <row r="350" spans="11:21" s="3" customFormat="1" ht="12.75">
      <c r="K350" s="160"/>
      <c r="T350" s="161"/>
      <c r="U350" s="161"/>
    </row>
    <row r="351" spans="11:21" s="3" customFormat="1" ht="12.75">
      <c r="K351" s="160"/>
      <c r="T351" s="161"/>
      <c r="U351" s="161"/>
    </row>
    <row r="352" spans="11:21" s="3" customFormat="1" ht="12.75">
      <c r="K352" s="160"/>
      <c r="T352" s="161"/>
      <c r="U352" s="161"/>
    </row>
    <row r="353" spans="11:21" s="3" customFormat="1" ht="12.75">
      <c r="K353" s="160"/>
      <c r="T353" s="161"/>
      <c r="U353" s="161"/>
    </row>
    <row r="354" spans="11:21" s="3" customFormat="1" ht="12.75">
      <c r="K354" s="160"/>
      <c r="T354" s="161"/>
      <c r="U354" s="161"/>
    </row>
    <row r="355" spans="11:21" s="3" customFormat="1" ht="12.75">
      <c r="K355" s="160"/>
      <c r="T355" s="161"/>
      <c r="U355" s="161"/>
    </row>
    <row r="356" spans="11:21" s="3" customFormat="1" ht="12.75">
      <c r="K356" s="160"/>
      <c r="T356" s="161"/>
      <c r="U356" s="161"/>
    </row>
    <row r="357" spans="11:21" s="3" customFormat="1" ht="12.75">
      <c r="K357" s="160"/>
      <c r="T357" s="161"/>
      <c r="U357" s="161"/>
    </row>
    <row r="358" spans="11:21" s="3" customFormat="1" ht="12.75">
      <c r="K358" s="160"/>
      <c r="T358" s="161"/>
      <c r="U358" s="161"/>
    </row>
    <row r="359" spans="11:21" s="3" customFormat="1" ht="12.75">
      <c r="K359" s="160"/>
      <c r="T359" s="161"/>
      <c r="U359" s="161"/>
    </row>
    <row r="360" spans="11:21" s="3" customFormat="1" ht="12.75">
      <c r="K360" s="160"/>
      <c r="T360" s="161"/>
      <c r="U360" s="161"/>
    </row>
    <row r="361" spans="11:21" s="3" customFormat="1" ht="12.75">
      <c r="K361" s="160"/>
      <c r="T361" s="161"/>
      <c r="U361" s="161"/>
    </row>
    <row r="362" spans="11:21" s="3" customFormat="1" ht="12.75">
      <c r="K362" s="160"/>
      <c r="T362" s="161"/>
      <c r="U362" s="161"/>
    </row>
    <row r="363" spans="11:21" s="3" customFormat="1" ht="12.75">
      <c r="K363" s="160"/>
      <c r="T363" s="161"/>
      <c r="U363" s="161"/>
    </row>
    <row r="364" spans="11:21" s="3" customFormat="1" ht="12.75">
      <c r="K364" s="160"/>
      <c r="T364" s="161"/>
      <c r="U364" s="161"/>
    </row>
    <row r="365" spans="11:21" s="3" customFormat="1" ht="12.75">
      <c r="K365" s="160"/>
      <c r="T365" s="161"/>
      <c r="U365" s="161"/>
    </row>
    <row r="366" spans="11:21" s="3" customFormat="1" ht="12.75">
      <c r="K366" s="160"/>
      <c r="T366" s="161"/>
      <c r="U366" s="161"/>
    </row>
    <row r="367" spans="11:21" s="3" customFormat="1" ht="12.75">
      <c r="K367" s="160"/>
      <c r="T367" s="161"/>
      <c r="U367" s="161"/>
    </row>
    <row r="368" spans="11:21" s="3" customFormat="1" ht="12.75">
      <c r="K368" s="160"/>
      <c r="T368" s="161"/>
      <c r="U368" s="161"/>
    </row>
    <row r="369" spans="11:21" s="3" customFormat="1" ht="12.75">
      <c r="K369" s="160"/>
      <c r="T369" s="161"/>
      <c r="U369" s="161"/>
    </row>
    <row r="370" spans="11:21" s="3" customFormat="1" ht="12.75">
      <c r="K370" s="160"/>
      <c r="T370" s="161"/>
      <c r="U370" s="161"/>
    </row>
    <row r="371" spans="11:21" s="3" customFormat="1" ht="12.75">
      <c r="K371" s="160"/>
      <c r="T371" s="161"/>
      <c r="U371" s="161"/>
    </row>
    <row r="372" spans="11:21" s="3" customFormat="1" ht="12.75">
      <c r="K372" s="160"/>
      <c r="T372" s="161"/>
      <c r="U372" s="161"/>
    </row>
    <row r="373" spans="11:21" s="3" customFormat="1" ht="12.75">
      <c r="K373" s="160"/>
      <c r="T373" s="161"/>
      <c r="U373" s="161"/>
    </row>
    <row r="374" spans="11:21" s="3" customFormat="1" ht="12.75">
      <c r="K374" s="160"/>
      <c r="T374" s="161"/>
      <c r="U374" s="161"/>
    </row>
    <row r="375" spans="11:21" s="3" customFormat="1" ht="12.75">
      <c r="K375" s="160"/>
      <c r="T375" s="161"/>
      <c r="U375" s="161"/>
    </row>
    <row r="376" spans="11:21" s="3" customFormat="1" ht="12.75">
      <c r="K376" s="160"/>
      <c r="T376" s="161"/>
      <c r="U376" s="161"/>
    </row>
    <row r="377" spans="11:21" s="3" customFormat="1" ht="12.75">
      <c r="K377" s="160"/>
      <c r="T377" s="161"/>
      <c r="U377" s="161"/>
    </row>
    <row r="378" spans="11:21" s="3" customFormat="1" ht="12.75">
      <c r="K378" s="160"/>
      <c r="T378" s="161"/>
      <c r="U378" s="161"/>
    </row>
    <row r="379" spans="11:21" s="3" customFormat="1" ht="12.75">
      <c r="K379" s="160"/>
      <c r="T379" s="161"/>
      <c r="U379" s="161"/>
    </row>
    <row r="380" spans="11:21" s="3" customFormat="1" ht="12.75">
      <c r="K380" s="160"/>
      <c r="T380" s="161"/>
      <c r="U380" s="161"/>
    </row>
    <row r="381" spans="11:21" s="3" customFormat="1" ht="12.75">
      <c r="K381" s="160"/>
      <c r="T381" s="161"/>
      <c r="U381" s="161"/>
    </row>
    <row r="382" spans="11:21" s="3" customFormat="1" ht="12.75">
      <c r="K382" s="160"/>
      <c r="T382" s="161"/>
      <c r="U382" s="161"/>
    </row>
    <row r="383" spans="11:21" s="3" customFormat="1" ht="12.75">
      <c r="K383" s="160"/>
      <c r="T383" s="161"/>
      <c r="U383" s="161"/>
    </row>
    <row r="384" spans="11:21" s="3" customFormat="1" ht="12.75">
      <c r="K384" s="160"/>
      <c r="T384" s="161"/>
      <c r="U384" s="161"/>
    </row>
    <row r="385" spans="11:21" s="3" customFormat="1" ht="12.75">
      <c r="K385" s="160"/>
      <c r="T385" s="161"/>
      <c r="U385" s="161"/>
    </row>
    <row r="386" spans="11:21" s="3" customFormat="1" ht="12.75">
      <c r="K386" s="160"/>
      <c r="T386" s="161"/>
      <c r="U386" s="161"/>
    </row>
    <row r="387" spans="11:21" s="3" customFormat="1" ht="12.75">
      <c r="K387" s="160"/>
      <c r="T387" s="161"/>
      <c r="U387" s="161"/>
    </row>
    <row r="388" spans="11:21" s="3" customFormat="1" ht="12.75">
      <c r="K388" s="160"/>
      <c r="T388" s="161"/>
      <c r="U388" s="161"/>
    </row>
    <row r="389" spans="11:21" s="3" customFormat="1" ht="12.75">
      <c r="K389" s="160"/>
      <c r="T389" s="161"/>
      <c r="U389" s="161"/>
    </row>
    <row r="390" spans="11:21" s="3" customFormat="1" ht="12.75">
      <c r="K390" s="160"/>
      <c r="T390" s="161"/>
      <c r="U390" s="161"/>
    </row>
    <row r="391" spans="11:21" s="3" customFormat="1" ht="12.75">
      <c r="K391" s="160"/>
      <c r="T391" s="161"/>
      <c r="U391" s="161"/>
    </row>
    <row r="392" spans="11:21" s="3" customFormat="1" ht="12.75">
      <c r="K392" s="160"/>
      <c r="T392" s="161"/>
      <c r="U392" s="161"/>
    </row>
    <row r="393" spans="11:21" s="3" customFormat="1" ht="12.75">
      <c r="K393" s="160"/>
      <c r="T393" s="161"/>
      <c r="U393" s="161"/>
    </row>
    <row r="394" spans="11:21" s="3" customFormat="1" ht="12.75">
      <c r="K394" s="160"/>
      <c r="T394" s="161"/>
      <c r="U394" s="161"/>
    </row>
    <row r="395" spans="11:21" s="3" customFormat="1" ht="12.75">
      <c r="K395" s="160"/>
      <c r="T395" s="161"/>
      <c r="U395" s="161"/>
    </row>
    <row r="396" spans="11:21" s="3" customFormat="1" ht="12.75">
      <c r="K396" s="160"/>
      <c r="T396" s="161"/>
      <c r="U396" s="161"/>
    </row>
    <row r="397" spans="11:21" s="3" customFormat="1" ht="12.75">
      <c r="K397" s="160"/>
      <c r="T397" s="161"/>
      <c r="U397" s="161"/>
    </row>
    <row r="398" spans="11:21" s="3" customFormat="1" ht="12.75">
      <c r="K398" s="160"/>
      <c r="T398" s="161"/>
      <c r="U398" s="161"/>
    </row>
    <row r="399" spans="11:21" s="3" customFormat="1" ht="12.75">
      <c r="K399" s="160"/>
      <c r="T399" s="161"/>
      <c r="U399" s="161"/>
    </row>
    <row r="400" spans="11:21" s="3" customFormat="1" ht="12.75">
      <c r="K400" s="160"/>
      <c r="T400" s="161"/>
      <c r="U400" s="161"/>
    </row>
    <row r="401" spans="11:21" s="3" customFormat="1" ht="12.75">
      <c r="K401" s="160"/>
      <c r="T401" s="161"/>
      <c r="U401" s="161"/>
    </row>
    <row r="402" spans="11:21" s="3" customFormat="1" ht="12.75">
      <c r="K402" s="160"/>
      <c r="T402" s="161"/>
      <c r="U402" s="161"/>
    </row>
    <row r="403" spans="11:21" s="3" customFormat="1" ht="12.75">
      <c r="K403" s="160"/>
      <c r="T403" s="161"/>
      <c r="U403" s="161"/>
    </row>
    <row r="404" spans="11:21" s="3" customFormat="1" ht="12.75">
      <c r="K404" s="160"/>
      <c r="T404" s="161"/>
      <c r="U404" s="161"/>
    </row>
    <row r="405" spans="11:21" s="3" customFormat="1" ht="12.75">
      <c r="K405" s="160"/>
      <c r="T405" s="161"/>
      <c r="U405" s="161"/>
    </row>
    <row r="406" spans="11:21" s="3" customFormat="1" ht="12.75">
      <c r="K406" s="160"/>
      <c r="T406" s="161"/>
      <c r="U406" s="161"/>
    </row>
    <row r="407" spans="11:21" s="3" customFormat="1" ht="12.75">
      <c r="K407" s="160"/>
      <c r="T407" s="161"/>
      <c r="U407" s="161"/>
    </row>
    <row r="408" spans="11:21" s="3" customFormat="1" ht="12.75">
      <c r="K408" s="160"/>
      <c r="T408" s="161"/>
      <c r="U408" s="161"/>
    </row>
    <row r="409" spans="11:21" s="3" customFormat="1" ht="12.75">
      <c r="K409" s="160"/>
      <c r="T409" s="161"/>
      <c r="U409" s="161"/>
    </row>
    <row r="410" spans="11:21" s="3" customFormat="1" ht="12.75">
      <c r="K410" s="160"/>
      <c r="T410" s="161"/>
      <c r="U410" s="161"/>
    </row>
    <row r="411" spans="11:21" s="3" customFormat="1" ht="12.75">
      <c r="K411" s="160"/>
      <c r="T411" s="161"/>
      <c r="U411" s="161"/>
    </row>
    <row r="412" spans="11:21" s="3" customFormat="1" ht="12.75">
      <c r="K412" s="160"/>
      <c r="T412" s="161"/>
      <c r="U412" s="161"/>
    </row>
    <row r="413" spans="11:21" s="3" customFormat="1" ht="12.75">
      <c r="K413" s="160"/>
      <c r="T413" s="161"/>
      <c r="U413" s="161"/>
    </row>
    <row r="414" spans="11:21" s="3" customFormat="1" ht="12.75">
      <c r="K414" s="160"/>
      <c r="T414" s="161"/>
      <c r="U414" s="161"/>
    </row>
    <row r="415" spans="11:21" s="3" customFormat="1" ht="12.75">
      <c r="K415" s="160"/>
      <c r="T415" s="161"/>
      <c r="U415" s="161"/>
    </row>
    <row r="416" spans="11:21" s="3" customFormat="1" ht="12.75">
      <c r="K416" s="160"/>
      <c r="T416" s="161"/>
      <c r="U416" s="161"/>
    </row>
    <row r="417" spans="11:21" s="3" customFormat="1" ht="12.75">
      <c r="K417" s="160"/>
      <c r="T417" s="161"/>
      <c r="U417" s="161"/>
    </row>
    <row r="418" spans="11:21" s="3" customFormat="1" ht="12.75">
      <c r="K418" s="160"/>
      <c r="T418" s="161"/>
      <c r="U418" s="161"/>
    </row>
    <row r="419" spans="11:21" s="3" customFormat="1" ht="12.75">
      <c r="K419" s="160"/>
      <c r="T419" s="161"/>
      <c r="U419" s="161"/>
    </row>
    <row r="420" spans="11:21" s="3" customFormat="1" ht="12.75">
      <c r="K420" s="160"/>
      <c r="T420" s="161"/>
      <c r="U420" s="161"/>
    </row>
    <row r="421" spans="11:21" s="3" customFormat="1" ht="12.75">
      <c r="K421" s="160"/>
      <c r="T421" s="161"/>
      <c r="U421" s="161"/>
    </row>
    <row r="422" spans="11:21" s="3" customFormat="1" ht="12.75">
      <c r="K422" s="160"/>
      <c r="T422" s="161"/>
      <c r="U422" s="161"/>
    </row>
    <row r="423" spans="11:21" s="3" customFormat="1" ht="12.75">
      <c r="K423" s="160"/>
      <c r="T423" s="161"/>
      <c r="U423" s="161"/>
    </row>
    <row r="424" spans="11:21" s="3" customFormat="1" ht="12.75">
      <c r="K424" s="160"/>
      <c r="T424" s="161"/>
      <c r="U424" s="161"/>
    </row>
    <row r="425" spans="11:21" s="3" customFormat="1" ht="12.75">
      <c r="K425" s="160"/>
      <c r="T425" s="161"/>
      <c r="U425" s="161"/>
    </row>
    <row r="426" spans="11:21" s="3" customFormat="1" ht="12.75">
      <c r="K426" s="160"/>
      <c r="T426" s="161"/>
      <c r="U426" s="161"/>
    </row>
    <row r="427" spans="11:21" s="3" customFormat="1" ht="12.75">
      <c r="K427" s="160"/>
      <c r="T427" s="161"/>
      <c r="U427" s="161"/>
    </row>
    <row r="428" spans="11:21" s="3" customFormat="1" ht="12.75">
      <c r="K428" s="160"/>
      <c r="T428" s="161"/>
      <c r="U428" s="161"/>
    </row>
    <row r="429" spans="11:21" s="3" customFormat="1" ht="12.75">
      <c r="K429" s="160"/>
      <c r="T429" s="161"/>
      <c r="U429" s="161"/>
    </row>
    <row r="430" spans="11:21" s="3" customFormat="1" ht="12.75">
      <c r="K430" s="160"/>
      <c r="T430" s="161"/>
      <c r="U430" s="161"/>
    </row>
    <row r="431" spans="11:21" s="3" customFormat="1" ht="12.75">
      <c r="K431" s="160"/>
      <c r="T431" s="161"/>
      <c r="U431" s="161"/>
    </row>
    <row r="432" spans="11:21" s="3" customFormat="1" ht="12.75">
      <c r="K432" s="160"/>
      <c r="T432" s="161"/>
      <c r="U432" s="161"/>
    </row>
    <row r="433" spans="11:21" s="3" customFormat="1" ht="12.75">
      <c r="K433" s="160"/>
      <c r="T433" s="161"/>
      <c r="U433" s="161"/>
    </row>
    <row r="434" spans="11:21" s="3" customFormat="1" ht="12.75">
      <c r="K434" s="160"/>
      <c r="T434" s="161"/>
      <c r="U434" s="161"/>
    </row>
    <row r="435" spans="11:21" s="3" customFormat="1" ht="12.75">
      <c r="K435" s="160"/>
      <c r="T435" s="161"/>
      <c r="U435" s="161"/>
    </row>
    <row r="436" spans="11:21" s="3" customFormat="1" ht="12.75">
      <c r="K436" s="160"/>
      <c r="T436" s="161"/>
      <c r="U436" s="161"/>
    </row>
    <row r="437" spans="11:21" s="3" customFormat="1" ht="12.75">
      <c r="K437" s="160"/>
      <c r="T437" s="161"/>
      <c r="U437" s="161"/>
    </row>
    <row r="438" spans="11:21" s="3" customFormat="1" ht="12.75">
      <c r="K438" s="160"/>
      <c r="T438" s="161"/>
      <c r="U438" s="161"/>
    </row>
    <row r="439" spans="11:21" s="3" customFormat="1" ht="12.75">
      <c r="K439" s="160"/>
      <c r="T439" s="161"/>
      <c r="U439" s="161"/>
    </row>
    <row r="440" spans="11:21" s="3" customFormat="1" ht="12.75">
      <c r="K440" s="160"/>
      <c r="T440" s="161"/>
      <c r="U440" s="161"/>
    </row>
    <row r="441" spans="11:21" s="3" customFormat="1" ht="12.75">
      <c r="K441" s="160"/>
      <c r="T441" s="161"/>
      <c r="U441" s="161"/>
    </row>
    <row r="442" spans="11:21" s="3" customFormat="1" ht="12.75">
      <c r="K442" s="160"/>
      <c r="T442" s="161"/>
      <c r="U442" s="161"/>
    </row>
    <row r="443" spans="11:21" s="3" customFormat="1" ht="12.75">
      <c r="K443" s="160"/>
      <c r="T443" s="161"/>
      <c r="U443" s="161"/>
    </row>
    <row r="444" spans="11:21" s="3" customFormat="1" ht="12.75">
      <c r="K444" s="160"/>
      <c r="T444" s="161"/>
      <c r="U444" s="161"/>
    </row>
    <row r="445" spans="11:21" s="3" customFormat="1" ht="12.75">
      <c r="K445" s="160"/>
      <c r="T445" s="161"/>
      <c r="U445" s="161"/>
    </row>
    <row r="446" spans="11:21" s="3" customFormat="1" ht="12.75">
      <c r="K446" s="160"/>
      <c r="T446" s="161"/>
      <c r="U446" s="161"/>
    </row>
    <row r="447" spans="11:21" s="3" customFormat="1" ht="12.75">
      <c r="K447" s="160"/>
      <c r="T447" s="161"/>
      <c r="U447" s="161"/>
    </row>
    <row r="448" spans="11:21" s="3" customFormat="1" ht="12.75">
      <c r="K448" s="160"/>
      <c r="T448" s="161"/>
      <c r="U448" s="161"/>
    </row>
    <row r="449" spans="11:21" s="3" customFormat="1" ht="12.75">
      <c r="K449" s="160"/>
      <c r="T449" s="161"/>
      <c r="U449" s="161"/>
    </row>
    <row r="450" spans="11:21" s="3" customFormat="1" ht="12.75">
      <c r="K450" s="160"/>
      <c r="T450" s="161"/>
      <c r="U450" s="161"/>
    </row>
    <row r="451" spans="11:21" s="3" customFormat="1" ht="12.75">
      <c r="K451" s="160"/>
      <c r="T451" s="161"/>
      <c r="U451" s="161"/>
    </row>
    <row r="452" spans="11:21" s="3" customFormat="1" ht="12.75">
      <c r="K452" s="160"/>
      <c r="T452" s="161"/>
      <c r="U452" s="161"/>
    </row>
    <row r="453" spans="11:21" s="3" customFormat="1" ht="12.75">
      <c r="K453" s="160"/>
      <c r="T453" s="161"/>
      <c r="U453" s="161"/>
    </row>
    <row r="454" spans="11:21" s="3" customFormat="1" ht="12.75">
      <c r="K454" s="160"/>
      <c r="T454" s="161"/>
      <c r="U454" s="161"/>
    </row>
    <row r="455" spans="11:21" s="3" customFormat="1" ht="12.75">
      <c r="K455" s="160"/>
      <c r="T455" s="161"/>
      <c r="U455" s="161"/>
    </row>
    <row r="456" spans="11:21" s="3" customFormat="1" ht="12.75">
      <c r="K456" s="160"/>
      <c r="T456" s="161"/>
      <c r="U456" s="161"/>
    </row>
    <row r="457" spans="11:21" s="3" customFormat="1" ht="12.75">
      <c r="K457" s="160"/>
      <c r="T457" s="161"/>
      <c r="U457" s="161"/>
    </row>
    <row r="458" spans="11:21" s="3" customFormat="1" ht="12.75">
      <c r="K458" s="160"/>
      <c r="T458" s="161"/>
      <c r="U458" s="161"/>
    </row>
    <row r="459" spans="11:21" s="3" customFormat="1" ht="12.75">
      <c r="K459" s="160"/>
      <c r="T459" s="161"/>
      <c r="U459" s="161"/>
    </row>
    <row r="460" spans="11:21" s="3" customFormat="1" ht="12.75">
      <c r="K460" s="160"/>
      <c r="T460" s="161"/>
      <c r="U460" s="161"/>
    </row>
    <row r="461" spans="11:21" s="3" customFormat="1" ht="12.75">
      <c r="K461" s="160"/>
      <c r="T461" s="161"/>
      <c r="U461" s="161"/>
    </row>
    <row r="462" spans="11:21" s="3" customFormat="1" ht="12.75">
      <c r="K462" s="160"/>
      <c r="T462" s="161"/>
      <c r="U462" s="161"/>
    </row>
    <row r="463" spans="11:21" s="3" customFormat="1" ht="12.75">
      <c r="K463" s="160"/>
      <c r="T463" s="161"/>
      <c r="U463" s="161"/>
    </row>
    <row r="464" spans="11:21" s="3" customFormat="1" ht="12.75">
      <c r="K464" s="160"/>
      <c r="T464" s="161"/>
      <c r="U464" s="161"/>
    </row>
    <row r="465" spans="11:21" s="3" customFormat="1" ht="12.75">
      <c r="K465" s="160"/>
      <c r="T465" s="161"/>
      <c r="U465" s="161"/>
    </row>
    <row r="466" spans="11:21" s="3" customFormat="1" ht="12.75">
      <c r="K466" s="160"/>
      <c r="T466" s="161"/>
      <c r="U466" s="161"/>
    </row>
    <row r="467" spans="11:21" s="3" customFormat="1" ht="12.75">
      <c r="K467" s="160"/>
      <c r="T467" s="161"/>
      <c r="U467" s="161"/>
    </row>
    <row r="468" spans="11:21" s="3" customFormat="1" ht="12.75">
      <c r="K468" s="160"/>
      <c r="T468" s="161"/>
      <c r="U468" s="161"/>
    </row>
    <row r="469" spans="11:21" s="3" customFormat="1" ht="12.75">
      <c r="K469" s="160"/>
      <c r="T469" s="161"/>
      <c r="U469" s="161"/>
    </row>
    <row r="470" spans="11:21" s="3" customFormat="1" ht="12.75">
      <c r="K470" s="160"/>
      <c r="T470" s="161"/>
      <c r="U470" s="161"/>
    </row>
    <row r="471" spans="11:21" s="3" customFormat="1" ht="12.75">
      <c r="K471" s="160"/>
      <c r="T471" s="161"/>
      <c r="U471" s="161"/>
    </row>
    <row r="472" spans="11:21" s="3" customFormat="1" ht="12.75">
      <c r="K472" s="160"/>
      <c r="T472" s="161"/>
      <c r="U472" s="161"/>
    </row>
    <row r="473" spans="11:21" s="3" customFormat="1" ht="12.75">
      <c r="K473" s="160"/>
      <c r="T473" s="161"/>
      <c r="U473" s="161"/>
    </row>
    <row r="474" spans="11:21" s="3" customFormat="1" ht="12.75">
      <c r="K474" s="160"/>
      <c r="T474" s="161"/>
      <c r="U474" s="161"/>
    </row>
    <row r="475" spans="11:21" s="3" customFormat="1" ht="12.75">
      <c r="K475" s="160"/>
      <c r="T475" s="161"/>
      <c r="U475" s="161"/>
    </row>
    <row r="476" spans="11:21" s="3" customFormat="1" ht="12.75">
      <c r="K476" s="160"/>
      <c r="T476" s="161"/>
      <c r="U476" s="161"/>
    </row>
    <row r="477" spans="11:21" s="3" customFormat="1" ht="12.75">
      <c r="K477" s="160"/>
      <c r="T477" s="161"/>
      <c r="U477" s="161"/>
    </row>
    <row r="478" spans="11:21" s="3" customFormat="1" ht="12.75">
      <c r="K478" s="160"/>
      <c r="T478" s="161"/>
      <c r="U478" s="161"/>
    </row>
    <row r="479" spans="11:21" s="3" customFormat="1" ht="12.75">
      <c r="K479" s="160"/>
      <c r="T479" s="161"/>
      <c r="U479" s="161"/>
    </row>
    <row r="480" spans="11:21" s="3" customFormat="1" ht="12.75">
      <c r="K480" s="160"/>
      <c r="T480" s="161"/>
      <c r="U480" s="161"/>
    </row>
    <row r="481" spans="11:21" s="3" customFormat="1" ht="12.75">
      <c r="K481" s="160"/>
      <c r="T481" s="161"/>
      <c r="U481" s="161"/>
    </row>
    <row r="482" spans="11:21" s="3" customFormat="1" ht="12.75">
      <c r="K482" s="160"/>
      <c r="T482" s="161"/>
      <c r="U482" s="161"/>
    </row>
    <row r="483" spans="11:21" s="3" customFormat="1" ht="12.75">
      <c r="K483" s="160"/>
      <c r="T483" s="161"/>
      <c r="U483" s="161"/>
    </row>
    <row r="484" spans="11:21" s="3" customFormat="1" ht="12.75">
      <c r="K484" s="160"/>
      <c r="T484" s="161"/>
      <c r="U484" s="161"/>
    </row>
    <row r="485" spans="11:21" s="3" customFormat="1" ht="12.75">
      <c r="K485" s="160"/>
      <c r="T485" s="161"/>
      <c r="U485" s="161"/>
    </row>
    <row r="486" spans="11:21" s="3" customFormat="1" ht="12.75">
      <c r="K486" s="160"/>
      <c r="T486" s="161"/>
      <c r="U486" s="161"/>
    </row>
    <row r="487" spans="11:21" s="3" customFormat="1" ht="12.75">
      <c r="K487" s="160"/>
      <c r="T487" s="161"/>
      <c r="U487" s="161"/>
    </row>
    <row r="488" spans="11:21" s="3" customFormat="1" ht="12.75">
      <c r="K488" s="160"/>
      <c r="T488" s="161"/>
      <c r="U488" s="161"/>
    </row>
    <row r="489" spans="11:21" s="3" customFormat="1" ht="12.75">
      <c r="K489" s="160"/>
      <c r="T489" s="161"/>
      <c r="U489" s="161"/>
    </row>
    <row r="490" spans="11:21" s="3" customFormat="1" ht="12.75">
      <c r="K490" s="160"/>
      <c r="T490" s="161"/>
      <c r="U490" s="161"/>
    </row>
    <row r="491" spans="11:21" s="3" customFormat="1" ht="12.75">
      <c r="K491" s="160"/>
      <c r="T491" s="161"/>
      <c r="U491" s="161"/>
    </row>
    <row r="492" spans="11:21" s="3" customFormat="1" ht="12.75">
      <c r="K492" s="160"/>
      <c r="T492" s="161"/>
      <c r="U492" s="161"/>
    </row>
    <row r="493" spans="11:21" s="3" customFormat="1" ht="12.75">
      <c r="K493" s="160"/>
      <c r="T493" s="161"/>
      <c r="U493" s="161"/>
    </row>
    <row r="494" spans="11:21" s="3" customFormat="1" ht="12.75">
      <c r="K494" s="160"/>
      <c r="T494" s="161"/>
      <c r="U494" s="161"/>
    </row>
    <row r="495" spans="11:21" s="3" customFormat="1" ht="12.75">
      <c r="K495" s="160"/>
      <c r="T495" s="161"/>
      <c r="U495" s="161"/>
    </row>
    <row r="496" spans="11:21" s="3" customFormat="1" ht="12.75">
      <c r="K496" s="160"/>
      <c r="T496" s="161"/>
      <c r="U496" s="161"/>
    </row>
    <row r="497" spans="11:21" s="3" customFormat="1" ht="12.75">
      <c r="K497" s="160"/>
      <c r="T497" s="161"/>
      <c r="U497" s="161"/>
    </row>
    <row r="498" spans="11:21" s="3" customFormat="1" ht="12.75">
      <c r="K498" s="160"/>
      <c r="T498" s="161"/>
      <c r="U498" s="161"/>
    </row>
    <row r="499" spans="11:21" s="3" customFormat="1" ht="12.75">
      <c r="K499" s="160"/>
      <c r="T499" s="161"/>
      <c r="U499" s="161"/>
    </row>
    <row r="500" spans="11:21" s="3" customFormat="1" ht="12.75">
      <c r="K500" s="160"/>
      <c r="T500" s="161"/>
      <c r="U500" s="161"/>
    </row>
    <row r="501" spans="11:21" s="3" customFormat="1" ht="12.75">
      <c r="K501" s="160"/>
      <c r="T501" s="161"/>
      <c r="U501" s="161"/>
    </row>
    <row r="502" spans="11:21" s="3" customFormat="1" ht="12.75">
      <c r="K502" s="160"/>
      <c r="T502" s="161"/>
      <c r="U502" s="161"/>
    </row>
    <row r="503" spans="11:21" s="3" customFormat="1" ht="12.75">
      <c r="K503" s="160"/>
      <c r="T503" s="161"/>
      <c r="U503" s="161"/>
    </row>
    <row r="504" spans="11:21" s="3" customFormat="1" ht="12.75">
      <c r="K504" s="160"/>
      <c r="T504" s="161"/>
      <c r="U504" s="161"/>
    </row>
    <row r="505" spans="11:21" s="3" customFormat="1" ht="12.75">
      <c r="K505" s="160"/>
      <c r="T505" s="161"/>
      <c r="U505" s="161"/>
    </row>
    <row r="506" spans="11:21" s="3" customFormat="1" ht="12.75">
      <c r="K506" s="160"/>
      <c r="T506" s="161"/>
      <c r="U506" s="161"/>
    </row>
    <row r="507" spans="11:21" s="3" customFormat="1" ht="12.75">
      <c r="K507" s="160"/>
      <c r="T507" s="161"/>
      <c r="U507" s="161"/>
    </row>
    <row r="508" spans="11:21" s="3" customFormat="1" ht="12.75">
      <c r="K508" s="160"/>
      <c r="T508" s="161"/>
      <c r="U508" s="161"/>
    </row>
    <row r="509" spans="11:21" s="3" customFormat="1" ht="12.75">
      <c r="K509" s="160"/>
      <c r="T509" s="161"/>
      <c r="U509" s="161"/>
    </row>
    <row r="510" spans="11:21" s="3" customFormat="1" ht="12.75">
      <c r="K510" s="160"/>
      <c r="T510" s="161"/>
      <c r="U510" s="161"/>
    </row>
    <row r="511" spans="11:21" s="3" customFormat="1" ht="12.75">
      <c r="K511" s="160"/>
      <c r="T511" s="161"/>
      <c r="U511" s="161"/>
    </row>
    <row r="512" spans="11:21" s="3" customFormat="1" ht="12.75">
      <c r="K512" s="160"/>
      <c r="T512" s="161"/>
      <c r="U512" s="161"/>
    </row>
    <row r="513" spans="11:21" s="3" customFormat="1" ht="12.75">
      <c r="K513" s="160"/>
      <c r="T513" s="161"/>
      <c r="U513" s="161"/>
    </row>
    <row r="514" spans="11:21" s="3" customFormat="1" ht="12.75">
      <c r="K514" s="160"/>
      <c r="T514" s="161"/>
      <c r="U514" s="161"/>
    </row>
    <row r="515" spans="11:21" s="3" customFormat="1" ht="12.75">
      <c r="K515" s="160"/>
      <c r="T515" s="161"/>
      <c r="U515" s="161"/>
    </row>
    <row r="516" spans="11:21" s="3" customFormat="1" ht="12.75">
      <c r="K516" s="160"/>
      <c r="T516" s="161"/>
      <c r="U516" s="161"/>
    </row>
    <row r="517" spans="11:21" s="3" customFormat="1" ht="12.75">
      <c r="K517" s="160"/>
      <c r="T517" s="161"/>
      <c r="U517" s="161"/>
    </row>
    <row r="518" spans="11:21" s="3" customFormat="1" ht="12.75">
      <c r="K518" s="160"/>
      <c r="T518" s="161"/>
      <c r="U518" s="161"/>
    </row>
    <row r="519" spans="11:21" s="3" customFormat="1" ht="12.75">
      <c r="K519" s="160"/>
      <c r="T519" s="161"/>
      <c r="U519" s="161"/>
    </row>
    <row r="520" spans="11:21" s="3" customFormat="1" ht="12.75">
      <c r="K520" s="160"/>
      <c r="T520" s="161"/>
      <c r="U520" s="161"/>
    </row>
    <row r="521" spans="11:21" s="3" customFormat="1" ht="12.75">
      <c r="K521" s="160"/>
      <c r="T521" s="161"/>
      <c r="U521" s="161"/>
    </row>
    <row r="522" spans="11:21" s="3" customFormat="1" ht="12.75">
      <c r="K522" s="160"/>
      <c r="T522" s="161"/>
      <c r="U522" s="161"/>
    </row>
    <row r="523" spans="11:21" s="3" customFormat="1" ht="12.75">
      <c r="K523" s="160"/>
      <c r="T523" s="161"/>
      <c r="U523" s="161"/>
    </row>
    <row r="524" spans="11:21" s="3" customFormat="1" ht="12.75">
      <c r="K524" s="160"/>
      <c r="T524" s="161"/>
      <c r="U524" s="161"/>
    </row>
    <row r="525" spans="11:21" s="3" customFormat="1" ht="12.75">
      <c r="K525" s="160"/>
      <c r="T525" s="161"/>
      <c r="U525" s="161"/>
    </row>
    <row r="526" spans="11:21" s="3" customFormat="1" ht="12.75">
      <c r="K526" s="160"/>
      <c r="T526" s="161"/>
      <c r="U526" s="161"/>
    </row>
    <row r="527" spans="11:21" s="3" customFormat="1" ht="12.75">
      <c r="K527" s="160"/>
      <c r="T527" s="161"/>
      <c r="U527" s="161"/>
    </row>
    <row r="528" spans="11:21" s="3" customFormat="1" ht="12.75">
      <c r="K528" s="160"/>
      <c r="T528" s="161"/>
      <c r="U528" s="161"/>
    </row>
    <row r="529" spans="11:21" s="3" customFormat="1" ht="12.75">
      <c r="K529" s="160"/>
      <c r="T529" s="161"/>
      <c r="U529" s="161"/>
    </row>
    <row r="530" spans="11:21" s="3" customFormat="1" ht="12.75">
      <c r="K530" s="160"/>
      <c r="T530" s="161"/>
      <c r="U530" s="161"/>
    </row>
    <row r="531" spans="11:21" s="3" customFormat="1" ht="12.75">
      <c r="K531" s="160"/>
      <c r="T531" s="161"/>
      <c r="U531" s="161"/>
    </row>
    <row r="532" spans="11:21" s="3" customFormat="1" ht="12.75">
      <c r="K532" s="160"/>
      <c r="T532" s="161"/>
      <c r="U532" s="161"/>
    </row>
    <row r="533" spans="11:21" s="3" customFormat="1" ht="12.75">
      <c r="K533" s="160"/>
      <c r="T533" s="161"/>
      <c r="U533" s="161"/>
    </row>
    <row r="534" spans="11:21" s="3" customFormat="1" ht="12.75">
      <c r="K534" s="160"/>
      <c r="T534" s="161"/>
      <c r="U534" s="161"/>
    </row>
    <row r="535" spans="11:21" s="3" customFormat="1" ht="12.75">
      <c r="K535" s="160"/>
      <c r="T535" s="161"/>
      <c r="U535" s="161"/>
    </row>
    <row r="536" spans="11:21" s="3" customFormat="1" ht="12.75">
      <c r="K536" s="160"/>
      <c r="T536" s="161"/>
      <c r="U536" s="161"/>
    </row>
    <row r="537" spans="11:21" s="3" customFormat="1" ht="12.75">
      <c r="K537" s="160"/>
      <c r="T537" s="161"/>
      <c r="U537" s="161"/>
    </row>
    <row r="538" spans="11:21" s="3" customFormat="1" ht="12.75">
      <c r="K538" s="160"/>
      <c r="T538" s="161"/>
      <c r="U538" s="161"/>
    </row>
    <row r="539" spans="11:21" s="3" customFormat="1" ht="12.75">
      <c r="K539" s="160"/>
      <c r="T539" s="161"/>
      <c r="U539" s="161"/>
    </row>
    <row r="540" spans="11:21" s="3" customFormat="1" ht="12.75">
      <c r="K540" s="160"/>
      <c r="T540" s="161"/>
      <c r="U540" s="161"/>
    </row>
    <row r="541" spans="11:21" s="3" customFormat="1" ht="12.75">
      <c r="K541" s="160"/>
      <c r="T541" s="161"/>
      <c r="U541" s="161"/>
    </row>
    <row r="542" spans="11:21" s="3" customFormat="1" ht="12.75">
      <c r="K542" s="160"/>
      <c r="T542" s="161"/>
      <c r="U542" s="161"/>
    </row>
    <row r="543" spans="11:21" s="3" customFormat="1" ht="12.75">
      <c r="K543" s="160"/>
      <c r="T543" s="161"/>
      <c r="U543" s="161"/>
    </row>
    <row r="544" spans="11:21" s="3" customFormat="1" ht="12.75">
      <c r="K544" s="160"/>
      <c r="T544" s="161"/>
      <c r="U544" s="161"/>
    </row>
    <row r="545" spans="11:21" s="3" customFormat="1" ht="12.75">
      <c r="K545" s="160"/>
      <c r="T545" s="161"/>
      <c r="U545" s="161"/>
    </row>
    <row r="546" spans="11:21" s="3" customFormat="1" ht="12.75">
      <c r="K546" s="160"/>
      <c r="T546" s="161"/>
      <c r="U546" s="161"/>
    </row>
    <row r="547" spans="11:21" s="3" customFormat="1" ht="12.75">
      <c r="K547" s="160"/>
      <c r="T547" s="161"/>
      <c r="U547" s="161"/>
    </row>
    <row r="548" spans="11:21" s="3" customFormat="1" ht="12.75">
      <c r="K548" s="160"/>
      <c r="T548" s="161"/>
      <c r="U548" s="161"/>
    </row>
    <row r="549" spans="11:21" s="3" customFormat="1" ht="12.75">
      <c r="K549" s="160"/>
      <c r="T549" s="161"/>
      <c r="U549" s="161"/>
    </row>
    <row r="550" spans="11:21" s="3" customFormat="1" ht="12.75">
      <c r="K550" s="160"/>
      <c r="T550" s="161"/>
      <c r="U550" s="161"/>
    </row>
    <row r="551" spans="11:21" s="3" customFormat="1" ht="12.75">
      <c r="K551" s="160"/>
      <c r="T551" s="161"/>
      <c r="U551" s="161"/>
    </row>
    <row r="552" spans="11:21" s="3" customFormat="1" ht="12.75">
      <c r="K552" s="160"/>
      <c r="T552" s="161"/>
      <c r="U552" s="161"/>
    </row>
    <row r="553" spans="11:21" s="3" customFormat="1" ht="12.75">
      <c r="K553" s="160"/>
      <c r="T553" s="161"/>
      <c r="U553" s="161"/>
    </row>
    <row r="554" spans="11:21" s="3" customFormat="1" ht="12.75">
      <c r="K554" s="160"/>
      <c r="T554" s="161"/>
      <c r="U554" s="161"/>
    </row>
    <row r="555" spans="11:21" s="3" customFormat="1" ht="12.75">
      <c r="K555" s="160"/>
      <c r="T555" s="161"/>
      <c r="U555" s="161"/>
    </row>
    <row r="556" spans="11:21" s="3" customFormat="1" ht="12.75">
      <c r="K556" s="160"/>
      <c r="T556" s="161"/>
      <c r="U556" s="161"/>
    </row>
    <row r="557" spans="11:21" s="3" customFormat="1" ht="12.75">
      <c r="K557" s="160"/>
      <c r="T557" s="161"/>
      <c r="U557" s="161"/>
    </row>
    <row r="558" spans="11:21" s="3" customFormat="1" ht="12.75">
      <c r="K558" s="160"/>
      <c r="T558" s="161"/>
      <c r="U558" s="161"/>
    </row>
    <row r="559" spans="11:21" s="3" customFormat="1" ht="12.75">
      <c r="K559" s="160"/>
      <c r="T559" s="161"/>
      <c r="U559" s="161"/>
    </row>
    <row r="560" spans="11:21" s="3" customFormat="1" ht="12.75">
      <c r="K560" s="160"/>
      <c r="T560" s="161"/>
      <c r="U560" s="161"/>
    </row>
    <row r="561" spans="11:21" s="3" customFormat="1" ht="12.75">
      <c r="K561" s="160"/>
      <c r="T561" s="161"/>
      <c r="U561" s="161"/>
    </row>
    <row r="562" spans="11:21" s="3" customFormat="1" ht="12.75">
      <c r="K562" s="160"/>
      <c r="T562" s="161"/>
      <c r="U562" s="161"/>
    </row>
    <row r="563" spans="11:21" s="3" customFormat="1" ht="12.75">
      <c r="K563" s="160"/>
      <c r="T563" s="161"/>
      <c r="U563" s="161"/>
    </row>
    <row r="564" spans="11:21" s="3" customFormat="1" ht="12.75">
      <c r="K564" s="160"/>
      <c r="T564" s="161"/>
      <c r="U564" s="161"/>
    </row>
    <row r="565" spans="11:21" s="3" customFormat="1" ht="12.75">
      <c r="K565" s="160"/>
      <c r="T565" s="161"/>
      <c r="U565" s="161"/>
    </row>
    <row r="566" spans="11:21" s="3" customFormat="1" ht="12.75">
      <c r="K566" s="160"/>
      <c r="T566" s="161"/>
      <c r="U566" s="161"/>
    </row>
    <row r="567" spans="11:21" s="3" customFormat="1" ht="12.75">
      <c r="K567" s="160"/>
      <c r="T567" s="161"/>
      <c r="U567" s="161"/>
    </row>
    <row r="568" spans="11:21" s="3" customFormat="1" ht="12.75">
      <c r="K568" s="160"/>
      <c r="T568" s="161"/>
      <c r="U568" s="161"/>
    </row>
    <row r="569" spans="11:21" s="3" customFormat="1" ht="12.75">
      <c r="K569" s="160"/>
      <c r="T569" s="161"/>
      <c r="U569" s="161"/>
    </row>
    <row r="570" spans="11:21" s="3" customFormat="1" ht="12.75">
      <c r="K570" s="160"/>
      <c r="T570" s="161"/>
      <c r="U570" s="161"/>
    </row>
    <row r="571" spans="11:21" s="3" customFormat="1" ht="12.75">
      <c r="K571" s="160"/>
      <c r="T571" s="161"/>
      <c r="U571" s="161"/>
    </row>
    <row r="572" spans="11:21" s="3" customFormat="1" ht="12.75">
      <c r="K572" s="160"/>
      <c r="T572" s="161"/>
      <c r="U572" s="161"/>
    </row>
    <row r="573" spans="11:21" s="3" customFormat="1" ht="12.75">
      <c r="K573" s="160"/>
      <c r="T573" s="161"/>
      <c r="U573" s="161"/>
    </row>
    <row r="574" spans="11:21" s="3" customFormat="1" ht="12.75">
      <c r="K574" s="160"/>
      <c r="T574" s="161"/>
      <c r="U574" s="161"/>
    </row>
    <row r="575" spans="11:21" s="3" customFormat="1" ht="12.75">
      <c r="K575" s="160"/>
      <c r="T575" s="161"/>
      <c r="U575" s="161"/>
    </row>
    <row r="576" spans="11:21" s="3" customFormat="1" ht="12.75">
      <c r="K576" s="160"/>
      <c r="T576" s="161"/>
      <c r="U576" s="161"/>
    </row>
    <row r="577" spans="11:21" s="3" customFormat="1" ht="12.75">
      <c r="K577" s="160"/>
      <c r="T577" s="161"/>
      <c r="U577" s="161"/>
    </row>
    <row r="578" spans="11:21" s="3" customFormat="1" ht="12.75">
      <c r="K578" s="160"/>
      <c r="T578" s="161"/>
      <c r="U578" s="161"/>
    </row>
    <row r="579" spans="11:21" s="3" customFormat="1" ht="12.75">
      <c r="K579" s="160"/>
      <c r="T579" s="161"/>
      <c r="U579" s="161"/>
    </row>
    <row r="580" spans="11:21" s="3" customFormat="1" ht="12.75">
      <c r="K580" s="160"/>
      <c r="T580" s="161"/>
      <c r="U580" s="161"/>
    </row>
    <row r="581" spans="11:21" s="3" customFormat="1" ht="12.75">
      <c r="K581" s="160"/>
      <c r="T581" s="161"/>
      <c r="U581" s="161"/>
    </row>
    <row r="582" spans="11:21" s="3" customFormat="1" ht="12.75">
      <c r="K582" s="160"/>
      <c r="T582" s="161"/>
      <c r="U582" s="161"/>
    </row>
    <row r="583" spans="11:21" s="3" customFormat="1" ht="12.75">
      <c r="K583" s="160"/>
      <c r="T583" s="161"/>
      <c r="U583" s="161"/>
    </row>
    <row r="584" spans="11:21" s="3" customFormat="1" ht="12.75">
      <c r="K584" s="160"/>
      <c r="T584" s="161"/>
      <c r="U584" s="161"/>
    </row>
    <row r="585" spans="11:21" s="3" customFormat="1" ht="12.75">
      <c r="K585" s="160"/>
      <c r="T585" s="161"/>
      <c r="U585" s="161"/>
    </row>
    <row r="586" spans="11:21" s="3" customFormat="1" ht="12.75">
      <c r="K586" s="160"/>
      <c r="T586" s="161"/>
      <c r="U586" s="161"/>
    </row>
    <row r="587" spans="11:21" s="3" customFormat="1" ht="12.75">
      <c r="K587" s="160"/>
      <c r="T587" s="161"/>
      <c r="U587" s="161"/>
    </row>
    <row r="588" spans="11:21" s="3" customFormat="1" ht="12.75">
      <c r="K588" s="160"/>
      <c r="T588" s="161"/>
      <c r="U588" s="161"/>
    </row>
    <row r="589" spans="11:21" s="3" customFormat="1" ht="12.75">
      <c r="K589" s="160"/>
      <c r="T589" s="161"/>
      <c r="U589" s="161"/>
    </row>
    <row r="590" spans="11:21" s="3" customFormat="1" ht="12.75">
      <c r="K590" s="160"/>
      <c r="T590" s="161"/>
      <c r="U590" s="161"/>
    </row>
    <row r="591" spans="11:21" s="3" customFormat="1" ht="12.75">
      <c r="K591" s="160"/>
      <c r="T591" s="161"/>
      <c r="U591" s="161"/>
    </row>
    <row r="592" spans="11:21" s="3" customFormat="1" ht="12.75">
      <c r="K592" s="160"/>
      <c r="T592" s="161"/>
      <c r="U592" s="161"/>
    </row>
    <row r="593" spans="11:21" s="3" customFormat="1" ht="12.75">
      <c r="K593" s="160"/>
      <c r="T593" s="161"/>
      <c r="U593" s="161"/>
    </row>
    <row r="594" spans="11:21" s="3" customFormat="1" ht="12.75">
      <c r="K594" s="160"/>
      <c r="T594" s="161"/>
      <c r="U594" s="161"/>
    </row>
    <row r="595" spans="11:21" s="3" customFormat="1" ht="12.75">
      <c r="K595" s="160"/>
      <c r="T595" s="161"/>
      <c r="U595" s="161"/>
    </row>
    <row r="596" spans="11:21" s="3" customFormat="1" ht="12.75">
      <c r="K596" s="160"/>
      <c r="T596" s="161"/>
      <c r="U596" s="161"/>
    </row>
    <row r="597" spans="11:21" s="3" customFormat="1" ht="12.75">
      <c r="K597" s="160"/>
      <c r="T597" s="161"/>
      <c r="U597" s="161"/>
    </row>
    <row r="598" spans="11:21" s="3" customFormat="1" ht="12.75">
      <c r="K598" s="160"/>
      <c r="T598" s="161"/>
      <c r="U598" s="161"/>
    </row>
    <row r="599" spans="11:21" s="3" customFormat="1" ht="12.75">
      <c r="K599" s="160"/>
      <c r="T599" s="161"/>
      <c r="U599" s="161"/>
    </row>
    <row r="600" spans="11:21" s="3" customFormat="1" ht="12.75">
      <c r="K600" s="160"/>
      <c r="T600" s="161"/>
      <c r="U600" s="161"/>
    </row>
    <row r="601" spans="11:21" s="3" customFormat="1" ht="12.75">
      <c r="K601" s="160"/>
      <c r="T601" s="161"/>
      <c r="U601" s="161"/>
    </row>
    <row r="602" spans="11:21" s="3" customFormat="1" ht="12.75">
      <c r="K602" s="160"/>
      <c r="T602" s="161"/>
      <c r="U602" s="161"/>
    </row>
    <row r="603" spans="11:21" s="3" customFormat="1" ht="12.75">
      <c r="K603" s="160"/>
      <c r="T603" s="161"/>
      <c r="U603" s="161"/>
    </row>
    <row r="604" spans="11:21" s="3" customFormat="1" ht="12.75">
      <c r="K604" s="160"/>
      <c r="T604" s="161"/>
      <c r="U604" s="161"/>
    </row>
    <row r="605" spans="11:21" s="3" customFormat="1" ht="12.75">
      <c r="K605" s="160"/>
      <c r="T605" s="161"/>
      <c r="U605" s="161"/>
    </row>
    <row r="606" spans="11:21" s="3" customFormat="1" ht="12.75">
      <c r="K606" s="160"/>
      <c r="T606" s="161"/>
      <c r="U606" s="161"/>
    </row>
    <row r="607" spans="11:21" s="3" customFormat="1" ht="12.75">
      <c r="K607" s="160"/>
      <c r="T607" s="161"/>
      <c r="U607" s="161"/>
    </row>
    <row r="608" spans="11:21" s="3" customFormat="1" ht="12.75">
      <c r="K608" s="160"/>
      <c r="T608" s="161"/>
      <c r="U608" s="161"/>
    </row>
    <row r="609" spans="11:21" s="3" customFormat="1" ht="12.75">
      <c r="K609" s="160"/>
      <c r="T609" s="161"/>
      <c r="U609" s="161"/>
    </row>
    <row r="610" spans="11:21" s="3" customFormat="1" ht="12.75">
      <c r="K610" s="160"/>
      <c r="T610" s="161"/>
      <c r="U610" s="161"/>
    </row>
    <row r="611" spans="11:21" s="3" customFormat="1" ht="12.75">
      <c r="K611" s="160"/>
      <c r="T611" s="161"/>
      <c r="U611" s="161"/>
    </row>
    <row r="612" spans="11:21" s="3" customFormat="1" ht="12.75">
      <c r="K612" s="160"/>
      <c r="T612" s="161"/>
      <c r="U612" s="161"/>
    </row>
    <row r="613" spans="11:21" s="3" customFormat="1" ht="12.75">
      <c r="K613" s="160"/>
      <c r="T613" s="161"/>
      <c r="U613" s="161"/>
    </row>
    <row r="614" spans="11:21" s="3" customFormat="1" ht="12.75">
      <c r="K614" s="160"/>
      <c r="T614" s="161"/>
      <c r="U614" s="161"/>
    </row>
    <row r="615" spans="11:21" s="3" customFormat="1" ht="12.75">
      <c r="K615" s="160"/>
      <c r="T615" s="161"/>
      <c r="U615" s="161"/>
    </row>
    <row r="616" spans="11:21" s="3" customFormat="1" ht="12.75">
      <c r="K616" s="160"/>
      <c r="T616" s="161"/>
      <c r="U616" s="161"/>
    </row>
    <row r="617" spans="11:21" s="3" customFormat="1" ht="12.75">
      <c r="K617" s="160"/>
      <c r="T617" s="161"/>
      <c r="U617" s="161"/>
    </row>
    <row r="618" spans="11:21" s="3" customFormat="1" ht="12.75">
      <c r="K618" s="160"/>
      <c r="T618" s="161"/>
      <c r="U618" s="161"/>
    </row>
    <row r="619" spans="11:21" s="3" customFormat="1" ht="12.75">
      <c r="K619" s="160"/>
      <c r="T619" s="161"/>
      <c r="U619" s="161"/>
    </row>
    <row r="620" spans="11:21" s="3" customFormat="1" ht="12.75">
      <c r="K620" s="160"/>
      <c r="T620" s="161"/>
      <c r="U620" s="161"/>
    </row>
    <row r="621" spans="11:21" s="3" customFormat="1" ht="12.75">
      <c r="K621" s="160"/>
      <c r="T621" s="161"/>
      <c r="U621" s="161"/>
    </row>
    <row r="622" spans="11:21" s="3" customFormat="1" ht="12.75">
      <c r="K622" s="160"/>
      <c r="T622" s="161"/>
      <c r="U622" s="161"/>
    </row>
    <row r="623" spans="11:21" s="3" customFormat="1" ht="12.75">
      <c r="K623" s="160"/>
      <c r="T623" s="161"/>
      <c r="U623" s="161"/>
    </row>
    <row r="624" spans="11:21" s="3" customFormat="1" ht="12.75">
      <c r="K624" s="160"/>
      <c r="T624" s="161"/>
      <c r="U624" s="161"/>
    </row>
    <row r="625" spans="11:21" s="3" customFormat="1" ht="12.75">
      <c r="K625" s="160"/>
      <c r="T625" s="161"/>
      <c r="U625" s="161"/>
    </row>
    <row r="626" spans="11:21" s="3" customFormat="1" ht="12.75">
      <c r="K626" s="160"/>
      <c r="T626" s="161"/>
      <c r="U626" s="161"/>
    </row>
    <row r="627" spans="11:21" s="3" customFormat="1" ht="12.75">
      <c r="K627" s="160"/>
      <c r="T627" s="161"/>
      <c r="U627" s="161"/>
    </row>
    <row r="628" spans="11:21" s="3" customFormat="1" ht="12.75">
      <c r="K628" s="160"/>
      <c r="T628" s="161"/>
      <c r="U628" s="161"/>
    </row>
    <row r="629" spans="11:21" s="3" customFormat="1" ht="12.75">
      <c r="K629" s="160"/>
      <c r="T629" s="161"/>
      <c r="U629" s="161"/>
    </row>
    <row r="630" spans="11:21" s="3" customFormat="1" ht="12.75">
      <c r="K630" s="160"/>
      <c r="T630" s="161"/>
      <c r="U630" s="161"/>
    </row>
    <row r="631" spans="11:21" s="3" customFormat="1" ht="12.75">
      <c r="K631" s="160"/>
      <c r="T631" s="161"/>
      <c r="U631" s="161"/>
    </row>
    <row r="632" spans="11:21" s="3" customFormat="1" ht="12.75">
      <c r="K632" s="160"/>
      <c r="T632" s="161"/>
      <c r="U632" s="161"/>
    </row>
    <row r="633" spans="11:21" s="3" customFormat="1" ht="12.75">
      <c r="K633" s="160"/>
      <c r="T633" s="161"/>
      <c r="U633" s="161"/>
    </row>
    <row r="634" spans="11:21" s="3" customFormat="1" ht="12.75">
      <c r="K634" s="160"/>
      <c r="T634" s="161"/>
      <c r="U634" s="161"/>
    </row>
    <row r="635" spans="11:21" s="3" customFormat="1" ht="12.75">
      <c r="K635" s="160"/>
      <c r="T635" s="161"/>
      <c r="U635" s="161"/>
    </row>
    <row r="636" spans="11:21" s="3" customFormat="1" ht="12.75">
      <c r="K636" s="160"/>
      <c r="T636" s="161"/>
      <c r="U636" s="161"/>
    </row>
    <row r="637" spans="11:21" s="3" customFormat="1" ht="12.75">
      <c r="K637" s="160"/>
      <c r="T637" s="161"/>
      <c r="U637" s="161"/>
    </row>
    <row r="638" spans="11:21" s="3" customFormat="1" ht="12.75">
      <c r="K638" s="160"/>
      <c r="T638" s="161"/>
      <c r="U638" s="161"/>
    </row>
    <row r="639" spans="11:21" s="3" customFormat="1" ht="12.75">
      <c r="K639" s="160"/>
      <c r="T639" s="161"/>
      <c r="U639" s="161"/>
    </row>
    <row r="640" spans="11:21" s="3" customFormat="1" ht="12.75">
      <c r="K640" s="160"/>
      <c r="T640" s="161"/>
      <c r="U640" s="161"/>
    </row>
    <row r="641" spans="11:21" s="3" customFormat="1" ht="12.75">
      <c r="K641" s="160"/>
      <c r="T641" s="161"/>
      <c r="U641" s="161"/>
    </row>
    <row r="642" spans="11:21" s="3" customFormat="1" ht="12.75">
      <c r="K642" s="160"/>
      <c r="T642" s="161"/>
      <c r="U642" s="161"/>
    </row>
    <row r="643" spans="11:21" s="3" customFormat="1" ht="12.75">
      <c r="K643" s="160"/>
      <c r="T643" s="161"/>
      <c r="U643" s="161"/>
    </row>
    <row r="644" spans="11:21" s="3" customFormat="1" ht="12.75">
      <c r="K644" s="160"/>
      <c r="T644" s="161"/>
      <c r="U644" s="161"/>
    </row>
    <row r="645" spans="11:21" s="3" customFormat="1" ht="12.75">
      <c r="K645" s="160"/>
      <c r="T645" s="161"/>
      <c r="U645" s="161"/>
    </row>
    <row r="646" spans="11:21" s="3" customFormat="1" ht="12.75">
      <c r="K646" s="160"/>
      <c r="T646" s="161"/>
      <c r="U646" s="161"/>
    </row>
    <row r="647" spans="11:21" s="3" customFormat="1" ht="12.75">
      <c r="K647" s="160"/>
      <c r="T647" s="161"/>
      <c r="U647" s="161"/>
    </row>
    <row r="648" spans="11:21" s="3" customFormat="1" ht="12.75">
      <c r="K648" s="160"/>
      <c r="T648" s="161"/>
      <c r="U648" s="161"/>
    </row>
    <row r="649" spans="11:21" s="3" customFormat="1" ht="12.75">
      <c r="K649" s="160"/>
      <c r="T649" s="161"/>
      <c r="U649" s="161"/>
    </row>
    <row r="650" spans="11:21" s="3" customFormat="1" ht="12.75">
      <c r="K650" s="160"/>
      <c r="T650" s="161"/>
      <c r="U650" s="161"/>
    </row>
    <row r="651" spans="11:21" s="3" customFormat="1" ht="12.75">
      <c r="K651" s="160"/>
      <c r="T651" s="161"/>
      <c r="U651" s="161"/>
    </row>
    <row r="652" spans="11:21" s="3" customFormat="1" ht="12.75">
      <c r="K652" s="160"/>
      <c r="T652" s="161"/>
      <c r="U652" s="161"/>
    </row>
    <row r="653" spans="11:21" s="3" customFormat="1" ht="12.75">
      <c r="K653" s="160"/>
      <c r="T653" s="161"/>
      <c r="U653" s="161"/>
    </row>
    <row r="654" spans="11:21" s="3" customFormat="1" ht="12.75">
      <c r="K654" s="160"/>
      <c r="T654" s="161"/>
      <c r="U654" s="161"/>
    </row>
    <row r="655" spans="11:21" s="3" customFormat="1" ht="12.75">
      <c r="K655" s="160"/>
      <c r="T655" s="161"/>
      <c r="U655" s="161"/>
    </row>
    <row r="656" spans="11:21" s="3" customFormat="1" ht="12.75">
      <c r="K656" s="160"/>
      <c r="T656" s="161"/>
      <c r="U656" s="161"/>
    </row>
    <row r="657" spans="11:21" s="3" customFormat="1" ht="12.75">
      <c r="K657" s="160"/>
      <c r="T657" s="161"/>
      <c r="U657" s="161"/>
    </row>
    <row r="658" spans="11:21" s="3" customFormat="1" ht="12.75">
      <c r="K658" s="160"/>
      <c r="T658" s="161"/>
      <c r="U658" s="161"/>
    </row>
    <row r="659" spans="11:21" s="3" customFormat="1" ht="12.75">
      <c r="K659" s="160"/>
      <c r="T659" s="161"/>
      <c r="U659" s="161"/>
    </row>
    <row r="660" spans="11:21" s="3" customFormat="1" ht="12.75">
      <c r="K660" s="160"/>
      <c r="T660" s="161"/>
      <c r="U660" s="161"/>
    </row>
    <row r="661" spans="11:21" s="3" customFormat="1" ht="12.75">
      <c r="K661" s="160"/>
      <c r="T661" s="161"/>
      <c r="U661" s="161"/>
    </row>
    <row r="662" spans="11:21" s="3" customFormat="1" ht="12.75">
      <c r="K662" s="160"/>
      <c r="T662" s="161"/>
      <c r="U662" s="161"/>
    </row>
    <row r="663" spans="11:21" s="3" customFormat="1" ht="12.75">
      <c r="K663" s="160"/>
      <c r="T663" s="161"/>
      <c r="U663" s="161"/>
    </row>
    <row r="664" spans="11:21" s="3" customFormat="1" ht="12.75">
      <c r="K664" s="160"/>
      <c r="T664" s="161"/>
      <c r="U664" s="161"/>
    </row>
    <row r="665" spans="11:21" s="3" customFormat="1" ht="12.75">
      <c r="K665" s="160"/>
      <c r="T665" s="161"/>
      <c r="U665" s="161"/>
    </row>
    <row r="666" spans="11:21" s="3" customFormat="1" ht="12.75">
      <c r="K666" s="160"/>
      <c r="T666" s="161"/>
      <c r="U666" s="161"/>
    </row>
    <row r="667" spans="11:21" s="3" customFormat="1" ht="12.75">
      <c r="K667" s="160"/>
      <c r="T667" s="161"/>
      <c r="U667" s="161"/>
    </row>
    <row r="668" spans="11:21" s="3" customFormat="1" ht="12.75">
      <c r="K668" s="160"/>
      <c r="T668" s="161"/>
      <c r="U668" s="161"/>
    </row>
    <row r="669" spans="11:21" s="3" customFormat="1" ht="12.75">
      <c r="K669" s="160"/>
      <c r="T669" s="161"/>
      <c r="U669" s="161"/>
    </row>
    <row r="670" spans="11:21" s="3" customFormat="1" ht="12.75">
      <c r="K670" s="160"/>
      <c r="T670" s="161"/>
      <c r="U670" s="161"/>
    </row>
    <row r="671" spans="11:21" s="3" customFormat="1" ht="12.75">
      <c r="K671" s="160"/>
      <c r="T671" s="161"/>
      <c r="U671" s="161"/>
    </row>
    <row r="672" spans="11:21" s="3" customFormat="1" ht="12.75">
      <c r="K672" s="160"/>
      <c r="T672" s="161"/>
      <c r="U672" s="161"/>
    </row>
    <row r="673" spans="11:21" s="3" customFormat="1" ht="12.75">
      <c r="K673" s="160"/>
      <c r="T673" s="161"/>
      <c r="U673" s="161"/>
    </row>
    <row r="674" spans="11:21" s="3" customFormat="1" ht="12.75">
      <c r="K674" s="160"/>
      <c r="T674" s="161"/>
      <c r="U674" s="161"/>
    </row>
    <row r="675" spans="11:21" s="3" customFormat="1" ht="12.75">
      <c r="K675" s="160"/>
      <c r="T675" s="161"/>
      <c r="U675" s="161"/>
    </row>
    <row r="676" spans="11:21" s="3" customFormat="1" ht="12.75">
      <c r="K676" s="160"/>
      <c r="T676" s="161"/>
      <c r="U676" s="161"/>
    </row>
    <row r="677" spans="11:21" s="3" customFormat="1" ht="12.75">
      <c r="K677" s="160"/>
      <c r="T677" s="161"/>
      <c r="U677" s="161"/>
    </row>
    <row r="678" spans="11:21" s="3" customFormat="1" ht="12.75">
      <c r="K678" s="160"/>
      <c r="T678" s="161"/>
      <c r="U678" s="161"/>
    </row>
    <row r="679" spans="11:21" s="3" customFormat="1" ht="12.75">
      <c r="K679" s="160"/>
      <c r="T679" s="161"/>
      <c r="U679" s="161"/>
    </row>
    <row r="680" spans="11:21" s="3" customFormat="1" ht="12.75">
      <c r="K680" s="160"/>
      <c r="T680" s="161"/>
      <c r="U680" s="161"/>
    </row>
    <row r="681" spans="11:21" s="3" customFormat="1" ht="12.75">
      <c r="K681" s="160"/>
      <c r="T681" s="161"/>
      <c r="U681" s="161"/>
    </row>
    <row r="682" spans="11:21" s="3" customFormat="1" ht="12.75">
      <c r="K682" s="160"/>
      <c r="T682" s="161"/>
      <c r="U682" s="161"/>
    </row>
    <row r="683" spans="11:21" s="3" customFormat="1" ht="12.75">
      <c r="K683" s="160"/>
      <c r="T683" s="161"/>
      <c r="U683" s="161"/>
    </row>
    <row r="684" spans="11:21" s="3" customFormat="1" ht="12.75">
      <c r="K684" s="160"/>
      <c r="T684" s="161"/>
      <c r="U684" s="161"/>
    </row>
    <row r="685" spans="11:21" s="3" customFormat="1" ht="12.75">
      <c r="K685" s="160"/>
      <c r="T685" s="161"/>
      <c r="U685" s="161"/>
    </row>
    <row r="686" spans="11:21" s="3" customFormat="1" ht="12.75">
      <c r="K686" s="160"/>
      <c r="T686" s="161"/>
      <c r="U686" s="161"/>
    </row>
    <row r="687" spans="11:21" s="3" customFormat="1" ht="12.75">
      <c r="K687" s="160"/>
      <c r="T687" s="161"/>
      <c r="U687" s="161"/>
    </row>
    <row r="688" spans="11:21" s="3" customFormat="1" ht="12.75">
      <c r="K688" s="160"/>
      <c r="T688" s="161"/>
      <c r="U688" s="161"/>
    </row>
    <row r="689" spans="11:21" s="3" customFormat="1" ht="12.75">
      <c r="K689" s="160"/>
      <c r="T689" s="161"/>
      <c r="U689" s="161"/>
    </row>
    <row r="690" spans="11:21" s="3" customFormat="1" ht="12.75">
      <c r="K690" s="160"/>
      <c r="T690" s="161"/>
      <c r="U690" s="161"/>
    </row>
    <row r="691" spans="11:21" s="3" customFormat="1" ht="12.75">
      <c r="K691" s="160"/>
      <c r="T691" s="161"/>
      <c r="U691" s="161"/>
    </row>
    <row r="692" spans="11:21" s="3" customFormat="1" ht="12.75">
      <c r="K692" s="160"/>
      <c r="T692" s="161"/>
      <c r="U692" s="161"/>
    </row>
    <row r="693" spans="11:21" s="3" customFormat="1" ht="12.75">
      <c r="K693" s="160"/>
      <c r="T693" s="161"/>
      <c r="U693" s="161"/>
    </row>
    <row r="694" spans="11:21" s="3" customFormat="1" ht="12.75">
      <c r="K694" s="160"/>
      <c r="T694" s="161"/>
      <c r="U694" s="161"/>
    </row>
    <row r="695" spans="11:21" s="3" customFormat="1" ht="12.75">
      <c r="K695" s="160"/>
      <c r="T695" s="161"/>
      <c r="U695" s="161"/>
    </row>
    <row r="696" spans="11:21" s="3" customFormat="1" ht="12.75">
      <c r="K696" s="160"/>
      <c r="T696" s="161"/>
      <c r="U696" s="161"/>
    </row>
    <row r="697" spans="11:21" s="3" customFormat="1" ht="12.75">
      <c r="K697" s="160"/>
      <c r="T697" s="161"/>
      <c r="U697" s="161"/>
    </row>
    <row r="698" spans="11:21" s="3" customFormat="1" ht="12.75">
      <c r="K698" s="160"/>
      <c r="T698" s="161"/>
      <c r="U698" s="161"/>
    </row>
    <row r="699" spans="11:21" s="3" customFormat="1" ht="12.75">
      <c r="K699" s="160"/>
      <c r="T699" s="161"/>
      <c r="U699" s="161"/>
    </row>
    <row r="700" spans="11:21" s="3" customFormat="1" ht="12.75">
      <c r="K700" s="160"/>
      <c r="T700" s="161"/>
      <c r="U700" s="161"/>
    </row>
    <row r="701" spans="11:21" s="3" customFormat="1" ht="12.75">
      <c r="K701" s="160"/>
      <c r="T701" s="161"/>
      <c r="U701" s="161"/>
    </row>
    <row r="702" spans="11:21" s="3" customFormat="1" ht="12.75">
      <c r="K702" s="160"/>
      <c r="T702" s="161"/>
      <c r="U702" s="161"/>
    </row>
    <row r="703" spans="11:21" s="3" customFormat="1" ht="12.75">
      <c r="K703" s="160"/>
      <c r="T703" s="161"/>
      <c r="U703" s="161"/>
    </row>
    <row r="704" spans="11:21" s="3" customFormat="1" ht="12.75">
      <c r="K704" s="160"/>
      <c r="T704" s="161"/>
      <c r="U704" s="161"/>
    </row>
    <row r="705" spans="11:21" s="3" customFormat="1" ht="12.75">
      <c r="K705" s="160"/>
      <c r="T705" s="161"/>
      <c r="U705" s="161"/>
    </row>
    <row r="706" spans="11:21" s="3" customFormat="1" ht="12.75">
      <c r="K706" s="160"/>
      <c r="T706" s="161"/>
      <c r="U706" s="161"/>
    </row>
    <row r="707" spans="11:21" s="3" customFormat="1" ht="12.75">
      <c r="K707" s="160"/>
      <c r="T707" s="161"/>
      <c r="U707" s="161"/>
    </row>
    <row r="708" spans="11:21" s="3" customFormat="1" ht="12.75">
      <c r="K708" s="160"/>
      <c r="T708" s="161"/>
      <c r="U708" s="161"/>
    </row>
    <row r="709" spans="11:21" s="3" customFormat="1" ht="12.75">
      <c r="K709" s="160"/>
      <c r="T709" s="161"/>
      <c r="U709" s="161"/>
    </row>
    <row r="710" spans="11:21" s="3" customFormat="1" ht="12.75">
      <c r="K710" s="160"/>
      <c r="T710" s="161"/>
      <c r="U710" s="161"/>
    </row>
    <row r="711" spans="11:21" s="3" customFormat="1" ht="12.75">
      <c r="K711" s="160"/>
      <c r="T711" s="161"/>
      <c r="U711" s="161"/>
    </row>
    <row r="712" spans="11:21" s="3" customFormat="1" ht="12.75">
      <c r="K712" s="160"/>
      <c r="T712" s="161"/>
      <c r="U712" s="161"/>
    </row>
    <row r="713" spans="11:21" s="3" customFormat="1" ht="12.75">
      <c r="K713" s="160"/>
      <c r="T713" s="161"/>
      <c r="U713" s="161"/>
    </row>
    <row r="714" spans="11:21" s="3" customFormat="1" ht="12.75">
      <c r="K714" s="160"/>
      <c r="T714" s="161"/>
      <c r="U714" s="161"/>
    </row>
    <row r="715" spans="11:21" s="3" customFormat="1" ht="12.75">
      <c r="K715" s="160"/>
      <c r="T715" s="161"/>
      <c r="U715" s="161"/>
    </row>
    <row r="716" spans="11:21" s="3" customFormat="1" ht="12.75">
      <c r="K716" s="160"/>
      <c r="T716" s="161"/>
      <c r="U716" s="161"/>
    </row>
    <row r="717" spans="11:21" s="3" customFormat="1" ht="12.75">
      <c r="K717" s="160"/>
      <c r="T717" s="161"/>
      <c r="U717" s="161"/>
    </row>
    <row r="718" spans="11:21" s="3" customFormat="1" ht="12.75">
      <c r="K718" s="160"/>
      <c r="T718" s="161"/>
      <c r="U718" s="161"/>
    </row>
    <row r="719" spans="11:21" s="3" customFormat="1" ht="12.75">
      <c r="K719" s="160"/>
      <c r="T719" s="161"/>
      <c r="U719" s="161"/>
    </row>
    <row r="720" spans="11:21" s="3" customFormat="1" ht="12.75">
      <c r="K720" s="160"/>
      <c r="T720" s="161"/>
      <c r="U720" s="161"/>
    </row>
    <row r="721" spans="11:21" s="3" customFormat="1" ht="12.75">
      <c r="K721" s="160"/>
      <c r="T721" s="161"/>
      <c r="U721" s="161"/>
    </row>
    <row r="722" spans="11:21" s="3" customFormat="1" ht="12.75">
      <c r="K722" s="160"/>
      <c r="T722" s="161"/>
      <c r="U722" s="161"/>
    </row>
    <row r="723" spans="11:21" s="3" customFormat="1" ht="12.75">
      <c r="K723" s="160"/>
      <c r="T723" s="161"/>
      <c r="U723" s="161"/>
    </row>
    <row r="724" spans="11:21" s="3" customFormat="1" ht="12.75">
      <c r="K724" s="160"/>
      <c r="T724" s="161"/>
      <c r="U724" s="161"/>
    </row>
    <row r="725" spans="11:21" s="3" customFormat="1" ht="12.75">
      <c r="K725" s="160"/>
      <c r="T725" s="161"/>
      <c r="U725" s="161"/>
    </row>
    <row r="726" spans="11:21" s="3" customFormat="1" ht="12.75">
      <c r="K726" s="160"/>
      <c r="T726" s="161"/>
      <c r="U726" s="161"/>
    </row>
    <row r="727" spans="11:21" s="3" customFormat="1" ht="12.75">
      <c r="K727" s="160"/>
      <c r="T727" s="161"/>
      <c r="U727" s="161"/>
    </row>
    <row r="728" spans="11:21" s="3" customFormat="1" ht="12.75">
      <c r="K728" s="160"/>
      <c r="T728" s="161"/>
      <c r="U728" s="161"/>
    </row>
    <row r="729" spans="11:21" s="3" customFormat="1" ht="12.75">
      <c r="K729" s="160"/>
      <c r="T729" s="161"/>
      <c r="U729" s="161"/>
    </row>
    <row r="730" spans="11:21" s="3" customFormat="1" ht="12.75">
      <c r="K730" s="160"/>
      <c r="T730" s="161"/>
      <c r="U730" s="161"/>
    </row>
    <row r="731" spans="11:21" s="3" customFormat="1" ht="12.75">
      <c r="K731" s="160"/>
      <c r="T731" s="161"/>
      <c r="U731" s="161"/>
    </row>
    <row r="732" spans="11:21" s="3" customFormat="1" ht="12.75">
      <c r="K732" s="160"/>
      <c r="T732" s="161"/>
      <c r="U732" s="161"/>
    </row>
    <row r="733" spans="11:21" s="3" customFormat="1" ht="12.75">
      <c r="K733" s="160"/>
      <c r="T733" s="161"/>
      <c r="U733" s="161"/>
    </row>
    <row r="734" spans="11:21" s="3" customFormat="1" ht="12.75">
      <c r="K734" s="160"/>
      <c r="T734" s="161"/>
      <c r="U734" s="161"/>
    </row>
    <row r="735" spans="11:21" s="3" customFormat="1" ht="12.75">
      <c r="K735" s="160"/>
      <c r="T735" s="161"/>
      <c r="U735" s="161"/>
    </row>
    <row r="736" spans="11:21" s="3" customFormat="1" ht="12.75">
      <c r="K736" s="160"/>
      <c r="T736" s="161"/>
      <c r="U736" s="161"/>
    </row>
    <row r="737" spans="11:21" s="3" customFormat="1" ht="12.75">
      <c r="K737" s="160"/>
      <c r="T737" s="161"/>
      <c r="U737" s="161"/>
    </row>
    <row r="738" spans="11:21" s="3" customFormat="1" ht="12.75">
      <c r="K738" s="160"/>
      <c r="T738" s="161"/>
      <c r="U738" s="161"/>
    </row>
    <row r="739" spans="11:21" s="3" customFormat="1" ht="12.75">
      <c r="K739" s="160"/>
      <c r="T739" s="161"/>
      <c r="U739" s="161"/>
    </row>
    <row r="740" spans="11:21" s="3" customFormat="1" ht="12.75">
      <c r="K740" s="160"/>
      <c r="T740" s="161"/>
      <c r="U740" s="161"/>
    </row>
    <row r="741" spans="11:21" s="3" customFormat="1" ht="12.75">
      <c r="K741" s="160"/>
      <c r="T741" s="161"/>
      <c r="U741" s="161"/>
    </row>
    <row r="742" spans="11:21" s="3" customFormat="1" ht="12.75">
      <c r="K742" s="160"/>
      <c r="T742" s="161"/>
      <c r="U742" s="161"/>
    </row>
    <row r="743" spans="11:21" s="3" customFormat="1" ht="12.75">
      <c r="K743" s="160"/>
      <c r="T743" s="161"/>
      <c r="U743" s="161"/>
    </row>
    <row r="744" spans="11:21" s="3" customFormat="1" ht="12.75">
      <c r="K744" s="160"/>
      <c r="T744" s="161"/>
      <c r="U744" s="161"/>
    </row>
    <row r="745" spans="11:21" s="3" customFormat="1" ht="12.75">
      <c r="K745" s="160"/>
      <c r="T745" s="161"/>
      <c r="U745" s="161"/>
    </row>
    <row r="746" spans="11:21" s="3" customFormat="1" ht="12.75">
      <c r="K746" s="160"/>
      <c r="T746" s="161"/>
      <c r="U746" s="161"/>
    </row>
    <row r="747" spans="11:21" s="3" customFormat="1" ht="12.75">
      <c r="K747" s="160"/>
      <c r="T747" s="161"/>
      <c r="U747" s="161"/>
    </row>
    <row r="748" spans="11:21" s="3" customFormat="1" ht="12.75">
      <c r="K748" s="160"/>
      <c r="T748" s="161"/>
      <c r="U748" s="161"/>
    </row>
    <row r="749" spans="11:21" s="3" customFormat="1" ht="12.75">
      <c r="K749" s="160"/>
      <c r="T749" s="161"/>
      <c r="U749" s="161"/>
    </row>
    <row r="750" spans="11:21" s="3" customFormat="1" ht="12.75">
      <c r="K750" s="160"/>
      <c r="T750" s="161"/>
      <c r="U750" s="161"/>
    </row>
    <row r="751" spans="11:21" s="3" customFormat="1" ht="12.75">
      <c r="K751" s="160"/>
      <c r="T751" s="161"/>
      <c r="U751" s="161"/>
    </row>
    <row r="752" spans="11:21" s="3" customFormat="1" ht="12.75">
      <c r="K752" s="160"/>
      <c r="T752" s="161"/>
      <c r="U752" s="161"/>
    </row>
    <row r="753" spans="11:21" s="3" customFormat="1" ht="12.75">
      <c r="K753" s="160"/>
      <c r="T753" s="161"/>
      <c r="U753" s="161"/>
    </row>
    <row r="754" spans="11:21" s="3" customFormat="1" ht="12.75">
      <c r="K754" s="160"/>
      <c r="T754" s="161"/>
      <c r="U754" s="161"/>
    </row>
    <row r="755" spans="11:21" s="3" customFormat="1" ht="12.75">
      <c r="K755" s="160"/>
      <c r="T755" s="161"/>
      <c r="U755" s="161"/>
    </row>
    <row r="756" spans="11:21" s="3" customFormat="1" ht="12.75">
      <c r="K756" s="160"/>
      <c r="T756" s="161"/>
      <c r="U756" s="161"/>
    </row>
    <row r="757" spans="11:21" s="3" customFormat="1" ht="12.75">
      <c r="K757" s="160"/>
      <c r="T757" s="161"/>
      <c r="U757" s="161"/>
    </row>
    <row r="758" spans="11:21" s="3" customFormat="1" ht="12.75">
      <c r="K758" s="160"/>
      <c r="T758" s="161"/>
      <c r="U758" s="161"/>
    </row>
    <row r="759" spans="11:21" s="3" customFormat="1" ht="12.75">
      <c r="K759" s="160"/>
      <c r="T759" s="161"/>
      <c r="U759" s="161"/>
    </row>
    <row r="760" spans="11:21" s="3" customFormat="1" ht="12.75">
      <c r="K760" s="160"/>
      <c r="T760" s="161"/>
      <c r="U760" s="161"/>
    </row>
    <row r="761" spans="11:21" s="3" customFormat="1" ht="12.75">
      <c r="K761" s="160"/>
      <c r="T761" s="161"/>
      <c r="U761" s="161"/>
    </row>
    <row r="762" spans="11:21" s="3" customFormat="1" ht="12.75">
      <c r="K762" s="160"/>
      <c r="T762" s="161"/>
      <c r="U762" s="161"/>
    </row>
    <row r="763" spans="11:21" s="3" customFormat="1" ht="12.75">
      <c r="K763" s="160"/>
      <c r="T763" s="161"/>
      <c r="U763" s="161"/>
    </row>
    <row r="764" spans="11:21" s="3" customFormat="1" ht="12.75">
      <c r="K764" s="160"/>
      <c r="T764" s="161"/>
      <c r="U764" s="161"/>
    </row>
    <row r="765" spans="11:21" s="3" customFormat="1" ht="12.75">
      <c r="K765" s="160"/>
      <c r="T765" s="161"/>
      <c r="U765" s="161"/>
    </row>
    <row r="766" spans="11:21" s="3" customFormat="1" ht="12.75">
      <c r="K766" s="160"/>
      <c r="T766" s="161"/>
      <c r="U766" s="161"/>
    </row>
    <row r="767" spans="11:21" s="3" customFormat="1" ht="12.75">
      <c r="K767" s="160"/>
      <c r="T767" s="161"/>
      <c r="U767" s="161"/>
    </row>
    <row r="768" spans="11:21" s="3" customFormat="1" ht="12.75">
      <c r="K768" s="160"/>
      <c r="T768" s="161"/>
      <c r="U768" s="161"/>
    </row>
    <row r="769" spans="11:21" s="3" customFormat="1" ht="12.75">
      <c r="K769" s="160"/>
      <c r="T769" s="161"/>
      <c r="U769" s="161"/>
    </row>
    <row r="770" spans="11:21" s="3" customFormat="1" ht="12.75">
      <c r="K770" s="160"/>
      <c r="T770" s="161"/>
      <c r="U770" s="161"/>
    </row>
    <row r="771" spans="11:21" s="3" customFormat="1" ht="12.75">
      <c r="K771" s="160"/>
      <c r="T771" s="161"/>
      <c r="U771" s="161"/>
    </row>
    <row r="772" spans="11:21" s="3" customFormat="1" ht="12.75">
      <c r="K772" s="160"/>
      <c r="T772" s="161"/>
      <c r="U772" s="161"/>
    </row>
    <row r="773" spans="11:21" s="3" customFormat="1" ht="12.75">
      <c r="K773" s="160"/>
      <c r="T773" s="161"/>
      <c r="U773" s="161"/>
    </row>
    <row r="774" spans="11:21" s="3" customFormat="1" ht="12.75">
      <c r="K774" s="160"/>
      <c r="T774" s="161"/>
      <c r="U774" s="161"/>
    </row>
    <row r="775" spans="11:21" s="3" customFormat="1" ht="12.75">
      <c r="K775" s="160"/>
      <c r="T775" s="161"/>
      <c r="U775" s="161"/>
    </row>
    <row r="776" spans="11:21" s="3" customFormat="1" ht="12.75">
      <c r="K776" s="160"/>
      <c r="T776" s="161"/>
      <c r="U776" s="161"/>
    </row>
    <row r="777" spans="11:21" s="3" customFormat="1" ht="12.75">
      <c r="K777" s="160"/>
      <c r="T777" s="161"/>
      <c r="U777" s="161"/>
    </row>
    <row r="778" spans="11:21" s="3" customFormat="1" ht="12.75">
      <c r="K778" s="160"/>
      <c r="T778" s="161"/>
      <c r="U778" s="161"/>
    </row>
    <row r="779" spans="11:21" s="3" customFormat="1" ht="12.75">
      <c r="K779" s="160"/>
      <c r="T779" s="161"/>
      <c r="U779" s="161"/>
    </row>
    <row r="780" spans="11:21" s="3" customFormat="1" ht="12.75">
      <c r="K780" s="160"/>
      <c r="T780" s="161"/>
      <c r="U780" s="161"/>
    </row>
    <row r="781" spans="11:21" s="3" customFormat="1" ht="12.75">
      <c r="K781" s="160"/>
      <c r="T781" s="161"/>
      <c r="U781" s="161"/>
    </row>
    <row r="782" spans="11:21" s="3" customFormat="1" ht="12.75">
      <c r="K782" s="160"/>
      <c r="T782" s="161"/>
      <c r="U782" s="161"/>
    </row>
    <row r="783" spans="11:21" s="3" customFormat="1" ht="12.75">
      <c r="K783" s="160"/>
      <c r="T783" s="161"/>
      <c r="U783" s="161"/>
    </row>
    <row r="784" spans="11:21" s="3" customFormat="1" ht="12.75">
      <c r="K784" s="160"/>
      <c r="T784" s="161"/>
      <c r="U784" s="161"/>
    </row>
    <row r="785" spans="11:21" s="3" customFormat="1" ht="12.75">
      <c r="K785" s="160"/>
      <c r="T785" s="161"/>
      <c r="U785" s="161"/>
    </row>
    <row r="786" spans="11:21" s="3" customFormat="1" ht="12.75">
      <c r="K786" s="160"/>
      <c r="T786" s="161"/>
      <c r="U786" s="161"/>
    </row>
    <row r="787" spans="11:21" s="3" customFormat="1" ht="12.75">
      <c r="K787" s="160"/>
      <c r="T787" s="161"/>
      <c r="U787" s="161"/>
    </row>
    <row r="788" spans="11:21" s="3" customFormat="1" ht="12.75">
      <c r="K788" s="160"/>
      <c r="T788" s="161"/>
      <c r="U788" s="161"/>
    </row>
    <row r="789" spans="11:21" s="3" customFormat="1" ht="12.75">
      <c r="K789" s="160"/>
      <c r="T789" s="161"/>
      <c r="U789" s="161"/>
    </row>
    <row r="790" spans="11:21" s="3" customFormat="1" ht="12.75">
      <c r="K790" s="160"/>
      <c r="T790" s="161"/>
      <c r="U790" s="161"/>
    </row>
    <row r="791" spans="11:21" s="3" customFormat="1" ht="12.75">
      <c r="K791" s="160"/>
      <c r="T791" s="161"/>
      <c r="U791" s="161"/>
    </row>
    <row r="792" spans="11:21" s="3" customFormat="1" ht="12.75">
      <c r="K792" s="160"/>
      <c r="T792" s="161"/>
      <c r="U792" s="161"/>
    </row>
    <row r="793" spans="11:21" s="3" customFormat="1" ht="12.75">
      <c r="K793" s="160"/>
      <c r="T793" s="161"/>
      <c r="U793" s="161"/>
    </row>
    <row r="794" spans="11:21" s="3" customFormat="1" ht="12.75">
      <c r="K794" s="160"/>
      <c r="T794" s="161"/>
      <c r="U794" s="161"/>
    </row>
    <row r="795" spans="11:21" s="3" customFormat="1" ht="12.75">
      <c r="K795" s="160"/>
      <c r="T795" s="161"/>
      <c r="U795" s="161"/>
    </row>
    <row r="796" spans="11:21" s="3" customFormat="1" ht="12.75">
      <c r="K796" s="160"/>
      <c r="T796" s="161"/>
      <c r="U796" s="161"/>
    </row>
    <row r="797" spans="11:21" s="3" customFormat="1" ht="12.75">
      <c r="K797" s="160"/>
      <c r="T797" s="161"/>
      <c r="U797" s="161"/>
    </row>
    <row r="798" spans="11:21" s="3" customFormat="1" ht="12.75">
      <c r="K798" s="160"/>
      <c r="T798" s="161"/>
      <c r="U798" s="161"/>
    </row>
    <row r="799" spans="11:21" s="3" customFormat="1" ht="12.75">
      <c r="K799" s="160"/>
      <c r="T799" s="161"/>
      <c r="U799" s="161"/>
    </row>
    <row r="800" spans="11:21" s="3" customFormat="1" ht="12.75">
      <c r="K800" s="160"/>
      <c r="T800" s="161"/>
      <c r="U800" s="161"/>
    </row>
    <row r="801" spans="11:21" s="3" customFormat="1" ht="12.75">
      <c r="K801" s="160"/>
      <c r="T801" s="161"/>
      <c r="U801" s="161"/>
    </row>
    <row r="802" spans="11:21" s="3" customFormat="1" ht="12.75">
      <c r="K802" s="160"/>
      <c r="T802" s="161"/>
      <c r="U802" s="161"/>
    </row>
    <row r="803" spans="11:21" s="3" customFormat="1" ht="12.75">
      <c r="K803" s="160"/>
      <c r="T803" s="161"/>
      <c r="U803" s="161"/>
    </row>
    <row r="804" spans="11:21" s="3" customFormat="1" ht="12.75">
      <c r="K804" s="160"/>
      <c r="T804" s="161"/>
      <c r="U804" s="161"/>
    </row>
    <row r="805" spans="11:21" s="3" customFormat="1" ht="12.75">
      <c r="K805" s="160"/>
      <c r="T805" s="161"/>
      <c r="U805" s="161"/>
    </row>
    <row r="806" spans="11:21" s="3" customFormat="1" ht="12.75">
      <c r="K806" s="160"/>
      <c r="T806" s="161"/>
      <c r="U806" s="161"/>
    </row>
    <row r="807" spans="11:21" s="3" customFormat="1" ht="12.75">
      <c r="K807" s="160"/>
      <c r="T807" s="161"/>
      <c r="U807" s="161"/>
    </row>
    <row r="808" spans="11:21" s="3" customFormat="1" ht="12.75">
      <c r="K808" s="160"/>
      <c r="T808" s="161"/>
      <c r="U808" s="161"/>
    </row>
    <row r="809" spans="11:21" s="3" customFormat="1" ht="12.75">
      <c r="K809" s="160"/>
      <c r="T809" s="161"/>
      <c r="U809" s="161"/>
    </row>
    <row r="810" spans="11:21" s="3" customFormat="1" ht="12.75">
      <c r="K810" s="160"/>
      <c r="T810" s="161"/>
      <c r="U810" s="161"/>
    </row>
    <row r="811" spans="11:21" s="3" customFormat="1" ht="12.75">
      <c r="K811" s="160"/>
      <c r="T811" s="161"/>
      <c r="U811" s="161"/>
    </row>
    <row r="812" spans="11:21" s="3" customFormat="1" ht="12.75">
      <c r="K812" s="160"/>
      <c r="T812" s="161"/>
      <c r="U812" s="161"/>
    </row>
    <row r="813" spans="11:21" s="3" customFormat="1" ht="12.75">
      <c r="K813" s="160"/>
      <c r="T813" s="161"/>
      <c r="U813" s="161"/>
    </row>
    <row r="814" spans="11:21" s="3" customFormat="1" ht="12.75">
      <c r="K814" s="160"/>
      <c r="T814" s="161"/>
      <c r="U814" s="161"/>
    </row>
    <row r="815" spans="11:21" s="3" customFormat="1" ht="12.75">
      <c r="K815" s="160"/>
      <c r="T815" s="161"/>
      <c r="U815" s="161"/>
    </row>
    <row r="816" spans="11:21" s="3" customFormat="1" ht="12.75">
      <c r="K816" s="160"/>
      <c r="T816" s="161"/>
      <c r="U816" s="161"/>
    </row>
    <row r="817" spans="11:21" s="3" customFormat="1" ht="12.75">
      <c r="K817" s="160"/>
      <c r="T817" s="161"/>
      <c r="U817" s="161"/>
    </row>
    <row r="818" spans="11:21" s="3" customFormat="1" ht="12.75">
      <c r="K818" s="160"/>
      <c r="T818" s="161"/>
      <c r="U818" s="161"/>
    </row>
    <row r="819" spans="11:21" s="3" customFormat="1" ht="12.75">
      <c r="K819" s="160"/>
      <c r="T819" s="161"/>
      <c r="U819" s="161"/>
    </row>
    <row r="820" spans="11:21" s="3" customFormat="1" ht="12.75">
      <c r="K820" s="160"/>
      <c r="T820" s="161"/>
      <c r="U820" s="161"/>
    </row>
    <row r="821" spans="11:21" s="3" customFormat="1" ht="12.75">
      <c r="K821" s="160"/>
      <c r="T821" s="161"/>
      <c r="U821" s="161"/>
    </row>
    <row r="822" spans="11:21" s="3" customFormat="1" ht="12.75">
      <c r="K822" s="160"/>
      <c r="T822" s="161"/>
      <c r="U822" s="161"/>
    </row>
    <row r="823" spans="11:21" s="3" customFormat="1" ht="12.75">
      <c r="K823" s="160"/>
      <c r="T823" s="161"/>
      <c r="U823" s="161"/>
    </row>
    <row r="824" spans="11:21" s="3" customFormat="1" ht="12.75">
      <c r="K824" s="160"/>
      <c r="T824" s="161"/>
      <c r="U824" s="161"/>
    </row>
    <row r="825" spans="11:21" s="3" customFormat="1" ht="12.75">
      <c r="K825" s="160"/>
      <c r="T825" s="161"/>
      <c r="U825" s="161"/>
    </row>
    <row r="826" spans="11:21" s="3" customFormat="1" ht="12.75">
      <c r="K826" s="160"/>
      <c r="T826" s="161"/>
      <c r="U826" s="161"/>
    </row>
    <row r="827" spans="11:21" s="3" customFormat="1" ht="12.75">
      <c r="K827" s="160"/>
      <c r="T827" s="161"/>
      <c r="U827" s="161"/>
    </row>
    <row r="828" spans="11:21" s="3" customFormat="1" ht="12.75">
      <c r="K828" s="160"/>
      <c r="T828" s="161"/>
      <c r="U828" s="161"/>
    </row>
    <row r="829" spans="11:21" s="3" customFormat="1" ht="12.75">
      <c r="K829" s="160"/>
      <c r="T829" s="161"/>
      <c r="U829" s="161"/>
    </row>
    <row r="830" spans="11:21" s="3" customFormat="1" ht="12.75">
      <c r="K830" s="160"/>
      <c r="T830" s="161"/>
      <c r="U830" s="161"/>
    </row>
    <row r="831" spans="11:21" s="3" customFormat="1" ht="12.75">
      <c r="K831" s="160"/>
      <c r="T831" s="161"/>
      <c r="U831" s="161"/>
    </row>
    <row r="832" spans="11:21" s="3" customFormat="1" ht="12.75">
      <c r="K832" s="160"/>
      <c r="T832" s="161"/>
      <c r="U832" s="161"/>
    </row>
    <row r="833" spans="11:21" s="3" customFormat="1" ht="12.75">
      <c r="K833" s="160"/>
      <c r="T833" s="161"/>
      <c r="U833" s="161"/>
    </row>
    <row r="834" spans="11:21" s="3" customFormat="1" ht="12.75">
      <c r="K834" s="160"/>
      <c r="T834" s="161"/>
      <c r="U834" s="161"/>
    </row>
    <row r="835" spans="11:21" s="3" customFormat="1" ht="12.75">
      <c r="K835" s="160"/>
      <c r="T835" s="161"/>
      <c r="U835" s="161"/>
    </row>
    <row r="836" spans="11:21" s="3" customFormat="1" ht="12.75">
      <c r="K836" s="160"/>
      <c r="T836" s="161"/>
      <c r="U836" s="161"/>
    </row>
    <row r="837" spans="11:21" s="3" customFormat="1" ht="12.75">
      <c r="K837" s="160"/>
      <c r="T837" s="161"/>
      <c r="U837" s="161"/>
    </row>
    <row r="838" spans="11:21" s="3" customFormat="1" ht="12.75">
      <c r="K838" s="160"/>
      <c r="T838" s="161"/>
      <c r="U838" s="161"/>
    </row>
    <row r="839" spans="11:21" s="3" customFormat="1" ht="12.75">
      <c r="K839" s="160"/>
      <c r="T839" s="161"/>
      <c r="U839" s="161"/>
    </row>
    <row r="840" spans="11:21" s="3" customFormat="1" ht="12.75">
      <c r="K840" s="160"/>
      <c r="T840" s="161"/>
      <c r="U840" s="161"/>
    </row>
    <row r="841" spans="11:21" s="3" customFormat="1" ht="12.75">
      <c r="K841" s="160"/>
      <c r="T841" s="161"/>
      <c r="U841" s="161"/>
    </row>
    <row r="842" spans="11:21" s="3" customFormat="1" ht="12.75">
      <c r="K842" s="160"/>
      <c r="T842" s="161"/>
      <c r="U842" s="161"/>
    </row>
    <row r="843" spans="11:21" s="3" customFormat="1" ht="12.75">
      <c r="K843" s="160"/>
      <c r="T843" s="161"/>
      <c r="U843" s="161"/>
    </row>
    <row r="844" spans="11:21" s="3" customFormat="1" ht="12.75">
      <c r="K844" s="160"/>
      <c r="T844" s="161"/>
      <c r="U844" s="161"/>
    </row>
    <row r="845" spans="11:21" s="3" customFormat="1" ht="12.75">
      <c r="K845" s="160"/>
      <c r="T845" s="161"/>
      <c r="U845" s="161"/>
    </row>
    <row r="846" spans="11:21" s="3" customFormat="1" ht="12.75">
      <c r="K846" s="160"/>
      <c r="T846" s="161"/>
      <c r="U846" s="161"/>
    </row>
    <row r="847" spans="11:21" s="3" customFormat="1" ht="12.75">
      <c r="K847" s="160"/>
      <c r="T847" s="161"/>
      <c r="U847" s="161"/>
    </row>
    <row r="848" spans="11:21" s="3" customFormat="1" ht="12.75">
      <c r="K848" s="160"/>
      <c r="T848" s="161"/>
      <c r="U848" s="161"/>
    </row>
    <row r="849" spans="11:21" s="3" customFormat="1" ht="12.75">
      <c r="K849" s="160"/>
      <c r="T849" s="161"/>
      <c r="U849" s="161"/>
    </row>
    <row r="850" spans="11:21" s="3" customFormat="1" ht="12.75">
      <c r="K850" s="160"/>
      <c r="T850" s="161"/>
      <c r="U850" s="161"/>
    </row>
    <row r="851" spans="11:21" s="3" customFormat="1" ht="12.75">
      <c r="K851" s="160"/>
      <c r="T851" s="161"/>
      <c r="U851" s="161"/>
    </row>
    <row r="852" spans="11:21" s="3" customFormat="1" ht="12.75">
      <c r="K852" s="160"/>
      <c r="T852" s="161"/>
      <c r="U852" s="161"/>
    </row>
    <row r="853" spans="11:21" s="3" customFormat="1" ht="12.75">
      <c r="K853" s="160"/>
      <c r="T853" s="161"/>
      <c r="U853" s="161"/>
    </row>
    <row r="854" spans="11:21" s="3" customFormat="1" ht="12.75">
      <c r="K854" s="160"/>
      <c r="T854" s="161"/>
      <c r="U854" s="161"/>
    </row>
    <row r="855" spans="11:21" s="3" customFormat="1" ht="12.75">
      <c r="K855" s="160"/>
      <c r="T855" s="161"/>
      <c r="U855" s="161"/>
    </row>
    <row r="856" spans="11:21" s="3" customFormat="1" ht="12.75">
      <c r="K856" s="160"/>
      <c r="T856" s="161"/>
      <c r="U856" s="161"/>
    </row>
    <row r="857" spans="11:21" s="3" customFormat="1" ht="12.75">
      <c r="K857" s="160"/>
      <c r="T857" s="161"/>
      <c r="U857" s="161"/>
    </row>
    <row r="858" spans="11:21" s="3" customFormat="1" ht="12.75">
      <c r="K858" s="160"/>
      <c r="T858" s="161"/>
      <c r="U858" s="161"/>
    </row>
    <row r="859" spans="11:21" s="3" customFormat="1" ht="12.75">
      <c r="K859" s="160"/>
      <c r="T859" s="161"/>
      <c r="U859" s="161"/>
    </row>
    <row r="860" spans="11:21" s="3" customFormat="1" ht="12.75">
      <c r="K860" s="160"/>
      <c r="T860" s="161"/>
      <c r="U860" s="161"/>
    </row>
    <row r="861" spans="11:21" s="3" customFormat="1" ht="12.75">
      <c r="K861" s="160"/>
      <c r="T861" s="161"/>
      <c r="U861" s="161"/>
    </row>
    <row r="862" spans="11:21" s="3" customFormat="1" ht="12.75">
      <c r="K862" s="160"/>
      <c r="T862" s="161"/>
      <c r="U862" s="161"/>
    </row>
    <row r="863" spans="11:21" s="3" customFormat="1" ht="12.75">
      <c r="K863" s="160"/>
      <c r="T863" s="161"/>
      <c r="U863" s="161"/>
    </row>
    <row r="864" spans="11:21" s="3" customFormat="1" ht="12.75">
      <c r="K864" s="160"/>
      <c r="T864" s="161"/>
      <c r="U864" s="161"/>
    </row>
    <row r="865" spans="11:21" s="3" customFormat="1" ht="12.75">
      <c r="K865" s="160"/>
      <c r="T865" s="161"/>
      <c r="U865" s="161"/>
    </row>
    <row r="866" spans="11:21" s="3" customFormat="1" ht="12.75">
      <c r="K866" s="160"/>
      <c r="T866" s="161"/>
      <c r="U866" s="161"/>
    </row>
    <row r="867" spans="11:21" s="3" customFormat="1" ht="12.75">
      <c r="K867" s="160"/>
      <c r="T867" s="161"/>
      <c r="U867" s="161"/>
    </row>
    <row r="868" spans="11:21" s="3" customFormat="1" ht="12.75">
      <c r="K868" s="160"/>
      <c r="T868" s="161"/>
      <c r="U868" s="161"/>
    </row>
    <row r="869" spans="11:21" s="3" customFormat="1" ht="12.75">
      <c r="K869" s="160"/>
      <c r="T869" s="161"/>
      <c r="U869" s="161"/>
    </row>
    <row r="870" spans="11:21" s="3" customFormat="1" ht="12.75">
      <c r="K870" s="160"/>
      <c r="T870" s="161"/>
      <c r="U870" s="161"/>
    </row>
    <row r="871" spans="11:21" s="3" customFormat="1" ht="12.75">
      <c r="K871" s="160"/>
      <c r="T871" s="161"/>
      <c r="U871" s="161"/>
    </row>
    <row r="872" spans="11:21" s="3" customFormat="1" ht="12.75">
      <c r="K872" s="160"/>
      <c r="T872" s="161"/>
      <c r="U872" s="161"/>
    </row>
    <row r="873" spans="11:21" s="3" customFormat="1" ht="12.75">
      <c r="K873" s="160"/>
      <c r="T873" s="161"/>
      <c r="U873" s="161"/>
    </row>
    <row r="874" spans="11:21" s="3" customFormat="1" ht="12.75">
      <c r="K874" s="160"/>
      <c r="T874" s="161"/>
      <c r="U874" s="161"/>
    </row>
    <row r="875" spans="11:21" s="3" customFormat="1" ht="12.75">
      <c r="K875" s="160"/>
      <c r="T875" s="161"/>
      <c r="U875" s="161"/>
    </row>
    <row r="876" spans="11:21" s="3" customFormat="1" ht="12.75">
      <c r="K876" s="160"/>
      <c r="T876" s="161"/>
      <c r="U876" s="161"/>
    </row>
    <row r="877" spans="11:21" s="3" customFormat="1" ht="12.75">
      <c r="K877" s="160"/>
      <c r="T877" s="161"/>
      <c r="U877" s="161"/>
    </row>
    <row r="878" spans="11:21" s="3" customFormat="1" ht="12.75">
      <c r="K878" s="160"/>
      <c r="T878" s="161"/>
      <c r="U878" s="161"/>
    </row>
    <row r="879" spans="11:21" s="3" customFormat="1" ht="12.75">
      <c r="K879" s="160"/>
      <c r="T879" s="161"/>
      <c r="U879" s="161"/>
    </row>
    <row r="880" spans="11:21" s="3" customFormat="1" ht="12.75">
      <c r="K880" s="160"/>
      <c r="T880" s="161"/>
      <c r="U880" s="161"/>
    </row>
    <row r="881" spans="11:21" s="3" customFormat="1" ht="12.75">
      <c r="K881" s="160"/>
      <c r="T881" s="161"/>
      <c r="U881" s="161"/>
    </row>
    <row r="882" spans="11:21" s="3" customFormat="1" ht="12.75">
      <c r="K882" s="160"/>
      <c r="T882" s="161"/>
      <c r="U882" s="161"/>
    </row>
    <row r="883" spans="11:21" s="3" customFormat="1" ht="12.75">
      <c r="K883" s="160"/>
      <c r="T883" s="161"/>
      <c r="U883" s="161"/>
    </row>
    <row r="884" spans="11:21" s="3" customFormat="1" ht="12.75">
      <c r="K884" s="160"/>
      <c r="T884" s="161"/>
      <c r="U884" s="161"/>
    </row>
    <row r="885" spans="11:21" s="3" customFormat="1" ht="12.75">
      <c r="K885" s="160"/>
      <c r="T885" s="161"/>
      <c r="U885" s="161"/>
    </row>
    <row r="886" spans="11:21" s="3" customFormat="1" ht="12.75">
      <c r="K886" s="160"/>
      <c r="T886" s="161"/>
      <c r="U886" s="161"/>
    </row>
    <row r="887" spans="11:21" s="3" customFormat="1" ht="12.75">
      <c r="K887" s="160"/>
      <c r="T887" s="161"/>
      <c r="U887" s="161"/>
    </row>
    <row r="888" spans="11:21" s="3" customFormat="1" ht="12.75">
      <c r="K888" s="160"/>
      <c r="T888" s="161"/>
      <c r="U888" s="161"/>
    </row>
    <row r="889" spans="11:21" s="3" customFormat="1" ht="12.75">
      <c r="K889" s="160"/>
      <c r="T889" s="161"/>
      <c r="U889" s="161"/>
    </row>
    <row r="890" spans="11:21" s="3" customFormat="1" ht="12.75">
      <c r="K890" s="160"/>
      <c r="T890" s="161"/>
      <c r="U890" s="161"/>
    </row>
    <row r="891" spans="11:21" s="3" customFormat="1" ht="12.75">
      <c r="K891" s="160"/>
      <c r="T891" s="161"/>
      <c r="U891" s="161"/>
    </row>
    <row r="892" spans="11:21" s="3" customFormat="1" ht="12.75">
      <c r="K892" s="160"/>
      <c r="T892" s="161"/>
      <c r="U892" s="161"/>
    </row>
    <row r="893" spans="11:21" s="3" customFormat="1" ht="12.75">
      <c r="K893" s="160"/>
      <c r="T893" s="161"/>
      <c r="U893" s="161"/>
    </row>
    <row r="894" spans="11:21" s="3" customFormat="1" ht="12.75">
      <c r="K894" s="160"/>
      <c r="T894" s="161"/>
      <c r="U894" s="161"/>
    </row>
    <row r="895" spans="11:21" s="3" customFormat="1" ht="12.75">
      <c r="K895" s="160"/>
      <c r="T895" s="161"/>
      <c r="U895" s="161"/>
    </row>
    <row r="896" spans="11:21" s="3" customFormat="1" ht="12.75">
      <c r="K896" s="160"/>
      <c r="T896" s="161"/>
      <c r="U896" s="161"/>
    </row>
    <row r="897" spans="11:21" s="3" customFormat="1" ht="12.75">
      <c r="K897" s="160"/>
      <c r="T897" s="161"/>
      <c r="U897" s="161"/>
    </row>
    <row r="898" spans="11:21" s="3" customFormat="1" ht="12.75">
      <c r="K898" s="160"/>
      <c r="T898" s="161"/>
      <c r="U898" s="161"/>
    </row>
    <row r="899" spans="11:21" s="3" customFormat="1" ht="12.75">
      <c r="K899" s="160"/>
      <c r="T899" s="161"/>
      <c r="U899" s="161"/>
    </row>
    <row r="900" spans="11:21" s="3" customFormat="1" ht="12.75">
      <c r="K900" s="160"/>
      <c r="T900" s="161"/>
      <c r="U900" s="161"/>
    </row>
    <row r="901" spans="11:21" s="3" customFormat="1" ht="12.75">
      <c r="K901" s="160"/>
      <c r="T901" s="161"/>
      <c r="U901" s="161"/>
    </row>
    <row r="902" spans="11:21" s="3" customFormat="1" ht="12.75">
      <c r="K902" s="160"/>
      <c r="T902" s="161"/>
      <c r="U902" s="161"/>
    </row>
    <row r="903" spans="11:21" s="3" customFormat="1" ht="12.75">
      <c r="K903" s="160"/>
      <c r="T903" s="161"/>
      <c r="U903" s="161"/>
    </row>
    <row r="904" spans="11:21" s="3" customFormat="1" ht="12.75">
      <c r="K904" s="160"/>
      <c r="T904" s="161"/>
      <c r="U904" s="161"/>
    </row>
    <row r="905" spans="11:21" s="3" customFormat="1" ht="12.75">
      <c r="K905" s="160"/>
      <c r="T905" s="161"/>
      <c r="U905" s="161"/>
    </row>
    <row r="906" spans="11:21" s="3" customFormat="1" ht="12.75">
      <c r="K906" s="160"/>
      <c r="T906" s="161"/>
      <c r="U906" s="161"/>
    </row>
    <row r="907" spans="11:21" s="3" customFormat="1" ht="12.75">
      <c r="K907" s="160"/>
      <c r="T907" s="161"/>
      <c r="U907" s="161"/>
    </row>
    <row r="908" spans="11:21" s="3" customFormat="1" ht="12.75">
      <c r="K908" s="160"/>
      <c r="T908" s="161"/>
      <c r="U908" s="161"/>
    </row>
    <row r="909" spans="11:21" s="3" customFormat="1" ht="12.75">
      <c r="K909" s="160"/>
      <c r="T909" s="161"/>
      <c r="U909" s="161"/>
    </row>
    <row r="910" spans="11:21" s="3" customFormat="1" ht="12.75">
      <c r="K910" s="160"/>
      <c r="T910" s="161"/>
      <c r="U910" s="161"/>
    </row>
    <row r="911" spans="11:21" s="3" customFormat="1" ht="12.75">
      <c r="K911" s="160"/>
      <c r="T911" s="161"/>
      <c r="U911" s="161"/>
    </row>
    <row r="912" spans="11:21" s="3" customFormat="1" ht="12.75">
      <c r="K912" s="160"/>
      <c r="T912" s="161"/>
      <c r="U912" s="161"/>
    </row>
    <row r="913" spans="11:21" s="3" customFormat="1" ht="12.75">
      <c r="K913" s="160"/>
      <c r="T913" s="161"/>
      <c r="U913" s="161"/>
    </row>
    <row r="914" spans="11:21" s="3" customFormat="1" ht="12.75">
      <c r="K914" s="160"/>
      <c r="T914" s="161"/>
      <c r="U914" s="161"/>
    </row>
    <row r="915" spans="11:21" s="3" customFormat="1" ht="12.75">
      <c r="K915" s="160"/>
      <c r="T915" s="161"/>
      <c r="U915" s="161"/>
    </row>
    <row r="916" spans="11:21" s="3" customFormat="1" ht="12.75">
      <c r="K916" s="160"/>
      <c r="T916" s="161"/>
      <c r="U916" s="161"/>
    </row>
    <row r="917" spans="11:21" s="3" customFormat="1" ht="12.75">
      <c r="K917" s="160"/>
      <c r="T917" s="161"/>
      <c r="U917" s="161"/>
    </row>
    <row r="918" spans="11:21" s="3" customFormat="1" ht="12.75">
      <c r="K918" s="160"/>
      <c r="T918" s="161"/>
      <c r="U918" s="161"/>
    </row>
    <row r="919" spans="11:21" s="3" customFormat="1" ht="12.75">
      <c r="K919" s="160"/>
      <c r="T919" s="161"/>
      <c r="U919" s="161"/>
    </row>
    <row r="920" spans="11:21" s="3" customFormat="1" ht="12.75">
      <c r="K920" s="160"/>
      <c r="T920" s="161"/>
      <c r="U920" s="161"/>
    </row>
    <row r="921" spans="11:21" s="3" customFormat="1" ht="12.75">
      <c r="K921" s="160"/>
      <c r="T921" s="161"/>
      <c r="U921" s="161"/>
    </row>
    <row r="922" spans="11:21" s="3" customFormat="1" ht="12.75">
      <c r="K922" s="160"/>
      <c r="T922" s="161"/>
      <c r="U922" s="161"/>
    </row>
    <row r="923" spans="11:21" s="3" customFormat="1" ht="12.75">
      <c r="K923" s="160"/>
      <c r="T923" s="161"/>
      <c r="U923" s="161"/>
    </row>
    <row r="924" spans="11:21" s="3" customFormat="1" ht="12.75">
      <c r="K924" s="160"/>
      <c r="T924" s="161"/>
      <c r="U924" s="161"/>
    </row>
    <row r="925" spans="11:21" s="3" customFormat="1" ht="12.75">
      <c r="K925" s="160"/>
      <c r="T925" s="161"/>
      <c r="U925" s="161"/>
    </row>
    <row r="926" spans="11:21" s="3" customFormat="1" ht="12.75">
      <c r="K926" s="160"/>
      <c r="T926" s="161"/>
      <c r="U926" s="161"/>
    </row>
    <row r="927" spans="11:21" s="3" customFormat="1" ht="12.75">
      <c r="K927" s="160"/>
      <c r="T927" s="161"/>
      <c r="U927" s="161"/>
    </row>
    <row r="928" spans="11:21" s="3" customFormat="1" ht="12.75">
      <c r="K928" s="160"/>
      <c r="T928" s="161"/>
      <c r="U928" s="161"/>
    </row>
    <row r="929" spans="11:21" s="3" customFormat="1" ht="12.75">
      <c r="K929" s="160"/>
      <c r="T929" s="161"/>
      <c r="U929" s="161"/>
    </row>
    <row r="930" spans="11:21" s="3" customFormat="1" ht="12.75">
      <c r="K930" s="160"/>
      <c r="T930" s="161"/>
      <c r="U930" s="161"/>
    </row>
    <row r="931" spans="11:21" s="3" customFormat="1" ht="12.75">
      <c r="K931" s="160"/>
      <c r="T931" s="161"/>
      <c r="U931" s="161"/>
    </row>
    <row r="932" spans="11:21" s="3" customFormat="1" ht="12.75">
      <c r="K932" s="160"/>
      <c r="T932" s="161"/>
      <c r="U932" s="161"/>
    </row>
    <row r="933" spans="11:21" s="3" customFormat="1" ht="12.75">
      <c r="K933" s="160"/>
      <c r="T933" s="161"/>
      <c r="U933" s="161"/>
    </row>
    <row r="934" spans="11:21" s="3" customFormat="1" ht="12.75">
      <c r="K934" s="160"/>
      <c r="T934" s="161"/>
      <c r="U934" s="161"/>
    </row>
    <row r="935" spans="11:21" s="3" customFormat="1" ht="12.75">
      <c r="K935" s="160"/>
      <c r="T935" s="161"/>
      <c r="U935" s="161"/>
    </row>
    <row r="936" spans="11:21" s="3" customFormat="1" ht="12.75">
      <c r="K936" s="160"/>
      <c r="T936" s="161"/>
      <c r="U936" s="161"/>
    </row>
    <row r="937" spans="11:21" s="3" customFormat="1" ht="12.75">
      <c r="K937" s="160"/>
      <c r="T937" s="161"/>
      <c r="U937" s="161"/>
    </row>
    <row r="938" spans="11:21" s="3" customFormat="1" ht="12.75">
      <c r="K938" s="160"/>
      <c r="T938" s="161"/>
      <c r="U938" s="161"/>
    </row>
    <row r="939" spans="11:21" s="3" customFormat="1" ht="12.75">
      <c r="K939" s="160"/>
      <c r="T939" s="161"/>
      <c r="U939" s="161"/>
    </row>
    <row r="940" spans="11:21" s="3" customFormat="1" ht="12.75">
      <c r="K940" s="160"/>
      <c r="T940" s="161"/>
      <c r="U940" s="161"/>
    </row>
    <row r="941" spans="11:21" s="3" customFormat="1" ht="12.75">
      <c r="K941" s="160"/>
      <c r="T941" s="161"/>
      <c r="U941" s="161"/>
    </row>
    <row r="942" spans="11:21" s="3" customFormat="1" ht="12.75">
      <c r="K942" s="160"/>
      <c r="T942" s="161"/>
      <c r="U942" s="161"/>
    </row>
    <row r="943" spans="11:21" s="3" customFormat="1" ht="12.75">
      <c r="K943" s="160"/>
      <c r="T943" s="161"/>
      <c r="U943" s="161"/>
    </row>
    <row r="944" spans="11:21" s="3" customFormat="1" ht="12.75">
      <c r="K944" s="160"/>
      <c r="T944" s="161"/>
      <c r="U944" s="161"/>
    </row>
    <row r="945" spans="11:21" s="3" customFormat="1" ht="12.75">
      <c r="K945" s="160"/>
      <c r="T945" s="161"/>
      <c r="U945" s="161"/>
    </row>
    <row r="946" spans="11:21" s="3" customFormat="1" ht="12.75">
      <c r="K946" s="160"/>
      <c r="T946" s="161"/>
      <c r="U946" s="161"/>
    </row>
    <row r="947" spans="11:21" s="3" customFormat="1" ht="12.75">
      <c r="K947" s="160"/>
      <c r="T947" s="161"/>
      <c r="U947" s="161"/>
    </row>
    <row r="948" spans="11:21" s="3" customFormat="1" ht="12.75">
      <c r="K948" s="160"/>
      <c r="T948" s="161"/>
      <c r="U948" s="161"/>
    </row>
    <row r="949" spans="11:21" s="3" customFormat="1" ht="12.75">
      <c r="K949" s="160"/>
      <c r="T949" s="161"/>
      <c r="U949" s="161"/>
    </row>
    <row r="950" spans="11:21" s="3" customFormat="1" ht="12.75">
      <c r="K950" s="160"/>
      <c r="T950" s="161"/>
      <c r="U950" s="161"/>
    </row>
    <row r="951" spans="11:21" s="3" customFormat="1" ht="12.75">
      <c r="K951" s="160"/>
      <c r="T951" s="161"/>
      <c r="U951" s="161"/>
    </row>
    <row r="952" spans="11:21" s="3" customFormat="1" ht="12.75">
      <c r="K952" s="160"/>
      <c r="T952" s="161"/>
      <c r="U952" s="161"/>
    </row>
    <row r="953" spans="11:21" s="3" customFormat="1" ht="12.75">
      <c r="K953" s="160"/>
      <c r="T953" s="161"/>
      <c r="U953" s="161"/>
    </row>
    <row r="954" spans="11:21" s="3" customFormat="1" ht="12.75">
      <c r="K954" s="160"/>
      <c r="T954" s="161"/>
      <c r="U954" s="161"/>
    </row>
    <row r="955" spans="11:21" s="3" customFormat="1" ht="12.75">
      <c r="K955" s="160"/>
      <c r="T955" s="161"/>
      <c r="U955" s="161"/>
    </row>
    <row r="956" spans="11:21" s="3" customFormat="1" ht="12.75">
      <c r="K956" s="160"/>
      <c r="T956" s="161"/>
      <c r="U956" s="161"/>
    </row>
    <row r="957" spans="11:21" s="3" customFormat="1" ht="12.75">
      <c r="K957" s="160"/>
      <c r="T957" s="161"/>
      <c r="U957" s="161"/>
    </row>
    <row r="958" spans="11:21" s="3" customFormat="1" ht="12.75">
      <c r="K958" s="160"/>
      <c r="T958" s="161"/>
      <c r="U958" s="161"/>
    </row>
    <row r="959" spans="11:21" s="3" customFormat="1" ht="12.75">
      <c r="K959" s="160"/>
      <c r="T959" s="161"/>
      <c r="U959" s="161"/>
    </row>
    <row r="960" spans="11:21" s="3" customFormat="1" ht="12.75">
      <c r="K960" s="160"/>
      <c r="T960" s="161"/>
      <c r="U960" s="161"/>
    </row>
    <row r="961" spans="11:21" s="3" customFormat="1" ht="12.75">
      <c r="K961" s="160"/>
      <c r="T961" s="161"/>
      <c r="U961" s="161"/>
    </row>
    <row r="962" spans="11:21" s="3" customFormat="1" ht="12.75">
      <c r="K962" s="160"/>
      <c r="T962" s="161"/>
      <c r="U962" s="161"/>
    </row>
    <row r="963" spans="11:21" s="3" customFormat="1" ht="12.75">
      <c r="K963" s="160"/>
      <c r="T963" s="161"/>
      <c r="U963" s="161"/>
    </row>
    <row r="964" spans="11:21" s="3" customFormat="1" ht="12.75">
      <c r="K964" s="160"/>
      <c r="T964" s="161"/>
      <c r="U964" s="161"/>
    </row>
    <row r="965" spans="11:21" s="3" customFormat="1" ht="12.75">
      <c r="K965" s="160"/>
      <c r="T965" s="161"/>
      <c r="U965" s="161"/>
    </row>
    <row r="966" spans="11:21" s="3" customFormat="1" ht="12.75">
      <c r="K966" s="160"/>
      <c r="T966" s="161"/>
      <c r="U966" s="161"/>
    </row>
    <row r="967" spans="11:21" s="3" customFormat="1" ht="12.75">
      <c r="K967" s="160"/>
      <c r="T967" s="161"/>
      <c r="U967" s="161"/>
    </row>
    <row r="968" spans="11:21" s="3" customFormat="1" ht="12.75">
      <c r="K968" s="160"/>
      <c r="T968" s="161"/>
      <c r="U968" s="161"/>
    </row>
    <row r="969" spans="11:21" s="3" customFormat="1" ht="12.75">
      <c r="K969" s="160"/>
      <c r="T969" s="161"/>
      <c r="U969" s="161"/>
    </row>
    <row r="970" spans="11:21" s="3" customFormat="1" ht="12.75">
      <c r="K970" s="160"/>
      <c r="T970" s="161"/>
      <c r="U970" s="161"/>
    </row>
    <row r="971" spans="11:21" s="3" customFormat="1" ht="12.75">
      <c r="K971" s="160"/>
      <c r="T971" s="161"/>
      <c r="U971" s="161"/>
    </row>
    <row r="972" spans="11:21" s="3" customFormat="1" ht="12.75">
      <c r="K972" s="160"/>
      <c r="T972" s="161"/>
      <c r="U972" s="161"/>
    </row>
    <row r="973" spans="11:21" s="3" customFormat="1" ht="12.75">
      <c r="K973" s="160"/>
      <c r="T973" s="161"/>
      <c r="U973" s="161"/>
    </row>
    <row r="974" spans="11:21" s="3" customFormat="1" ht="12.75">
      <c r="K974" s="160"/>
      <c r="T974" s="161"/>
      <c r="U974" s="161"/>
    </row>
    <row r="975" spans="11:21" s="3" customFormat="1" ht="12.75">
      <c r="K975" s="160"/>
      <c r="T975" s="161"/>
      <c r="U975" s="161"/>
    </row>
    <row r="976" spans="11:21" s="3" customFormat="1" ht="12.75">
      <c r="K976" s="160"/>
      <c r="T976" s="161"/>
      <c r="U976" s="161"/>
    </row>
    <row r="977" spans="11:21" s="3" customFormat="1" ht="12.75">
      <c r="K977" s="160"/>
      <c r="T977" s="161"/>
      <c r="U977" s="161"/>
    </row>
    <row r="978" spans="11:21" s="3" customFormat="1" ht="12.75">
      <c r="K978" s="160"/>
      <c r="T978" s="161"/>
      <c r="U978" s="161"/>
    </row>
    <row r="979" spans="11:21" s="3" customFormat="1" ht="12.75">
      <c r="K979" s="160"/>
      <c r="T979" s="161"/>
      <c r="U979" s="161"/>
    </row>
    <row r="980" spans="11:21" s="3" customFormat="1" ht="12.75">
      <c r="K980" s="160"/>
      <c r="T980" s="161"/>
      <c r="U980" s="161"/>
    </row>
    <row r="981" spans="11:21" s="3" customFormat="1" ht="12.75">
      <c r="K981" s="160"/>
      <c r="T981" s="161"/>
      <c r="U981" s="161"/>
    </row>
    <row r="982" spans="11:21" s="3" customFormat="1" ht="12.75">
      <c r="K982" s="160"/>
      <c r="T982" s="161"/>
      <c r="U982" s="161"/>
    </row>
    <row r="983" spans="11:21" s="3" customFormat="1" ht="12.75">
      <c r="K983" s="160"/>
      <c r="T983" s="161"/>
      <c r="U983" s="161"/>
    </row>
    <row r="984" spans="11:21" s="3" customFormat="1" ht="12.75">
      <c r="K984" s="160"/>
      <c r="T984" s="161"/>
      <c r="U984" s="161"/>
    </row>
    <row r="985" spans="11:21" s="3" customFormat="1" ht="12.75">
      <c r="K985" s="160"/>
      <c r="T985" s="161"/>
      <c r="U985" s="161"/>
    </row>
    <row r="986" spans="11:21" s="3" customFormat="1" ht="12.75">
      <c r="K986" s="160"/>
      <c r="T986" s="161"/>
      <c r="U986" s="161"/>
    </row>
    <row r="987" spans="11:21" s="3" customFormat="1" ht="12.75">
      <c r="K987" s="160"/>
      <c r="T987" s="161"/>
      <c r="U987" s="161"/>
    </row>
    <row r="988" spans="11:21" s="3" customFormat="1" ht="12.75">
      <c r="K988" s="160"/>
      <c r="T988" s="161"/>
      <c r="U988" s="161"/>
    </row>
    <row r="989" spans="11:21" s="3" customFormat="1" ht="12.75">
      <c r="K989" s="160"/>
      <c r="T989" s="161"/>
      <c r="U989" s="161"/>
    </row>
    <row r="990" spans="11:21" s="3" customFormat="1" ht="12.75">
      <c r="K990" s="160"/>
      <c r="T990" s="161"/>
      <c r="U990" s="161"/>
    </row>
    <row r="991" spans="11:21" s="3" customFormat="1" ht="12.75">
      <c r="K991" s="160"/>
      <c r="T991" s="161"/>
      <c r="U991" s="161"/>
    </row>
    <row r="992" spans="11:21" s="3" customFormat="1" ht="12.75">
      <c r="K992" s="160"/>
      <c r="T992" s="161"/>
      <c r="U992" s="161"/>
    </row>
    <row r="993" spans="11:21" s="3" customFormat="1" ht="12.75">
      <c r="K993" s="160"/>
      <c r="T993" s="161"/>
      <c r="U993" s="161"/>
    </row>
    <row r="994" spans="11:21" s="3" customFormat="1" ht="12.75">
      <c r="K994" s="160"/>
      <c r="T994" s="161"/>
      <c r="U994" s="161"/>
    </row>
    <row r="995" spans="11:21" s="3" customFormat="1" ht="12.75">
      <c r="K995" s="160"/>
      <c r="T995" s="161"/>
      <c r="U995" s="161"/>
    </row>
    <row r="996" spans="11:21" s="3" customFormat="1" ht="12.75">
      <c r="K996" s="160"/>
      <c r="T996" s="161"/>
      <c r="U996" s="161"/>
    </row>
    <row r="997" spans="11:21" s="3" customFormat="1" ht="12.75">
      <c r="K997" s="160"/>
      <c r="T997" s="161"/>
      <c r="U997" s="161"/>
    </row>
    <row r="998" spans="11:21" s="3" customFormat="1" ht="12.75">
      <c r="K998" s="160"/>
      <c r="T998" s="161"/>
      <c r="U998" s="161"/>
    </row>
    <row r="999" spans="11:21" s="3" customFormat="1" ht="12.75">
      <c r="K999" s="160"/>
      <c r="T999" s="161"/>
      <c r="U999" s="161"/>
    </row>
    <row r="1000" spans="11:21" s="3" customFormat="1" ht="12.75">
      <c r="K1000" s="160"/>
      <c r="T1000" s="161"/>
      <c r="U1000" s="161"/>
    </row>
    <row r="1001" spans="11:21" s="3" customFormat="1" ht="12.75">
      <c r="K1001" s="160"/>
      <c r="T1001" s="161"/>
      <c r="U1001" s="161"/>
    </row>
    <row r="1002" spans="11:21" s="3" customFormat="1" ht="12.75">
      <c r="K1002" s="160"/>
      <c r="T1002" s="161"/>
      <c r="U1002" s="161"/>
    </row>
    <row r="1003" spans="11:21" s="3" customFormat="1" ht="12.75">
      <c r="K1003" s="160"/>
      <c r="T1003" s="161"/>
      <c r="U1003" s="161"/>
    </row>
    <row r="1004" spans="11:21" s="3" customFormat="1" ht="12.75">
      <c r="K1004" s="160"/>
      <c r="T1004" s="161"/>
      <c r="U1004" s="161"/>
    </row>
    <row r="1005" spans="11:21" s="3" customFormat="1" ht="12.75">
      <c r="K1005" s="160"/>
      <c r="T1005" s="161"/>
      <c r="U1005" s="161"/>
    </row>
    <row r="1006" spans="11:21" s="3" customFormat="1" ht="12.75">
      <c r="K1006" s="160"/>
      <c r="T1006" s="161"/>
      <c r="U1006" s="161"/>
    </row>
    <row r="1007" spans="11:21" s="3" customFormat="1" ht="12.75">
      <c r="K1007" s="160"/>
      <c r="T1007" s="161"/>
      <c r="U1007" s="161"/>
    </row>
    <row r="1008" spans="11:21" s="3" customFormat="1" ht="12.75">
      <c r="K1008" s="160"/>
      <c r="T1008" s="161"/>
      <c r="U1008" s="161"/>
    </row>
    <row r="1009" spans="11:21" s="3" customFormat="1" ht="12.75">
      <c r="K1009" s="160"/>
      <c r="T1009" s="161"/>
      <c r="U1009" s="161"/>
    </row>
    <row r="1010" spans="11:21" s="3" customFormat="1" ht="12.75">
      <c r="K1010" s="160"/>
      <c r="T1010" s="161"/>
      <c r="U1010" s="161"/>
    </row>
    <row r="1011" spans="11:21" s="3" customFormat="1" ht="12.75">
      <c r="K1011" s="160"/>
      <c r="T1011" s="161"/>
      <c r="U1011" s="161"/>
    </row>
    <row r="1012" spans="11:21" s="3" customFormat="1" ht="12.75">
      <c r="K1012" s="160"/>
      <c r="T1012" s="161"/>
      <c r="U1012" s="161"/>
    </row>
    <row r="1013" spans="11:21" s="3" customFormat="1" ht="12.75">
      <c r="K1013" s="160"/>
      <c r="T1013" s="161"/>
      <c r="U1013" s="161"/>
    </row>
    <row r="1014" spans="11:21" s="3" customFormat="1" ht="12.75">
      <c r="K1014" s="160"/>
      <c r="T1014" s="161"/>
      <c r="U1014" s="161"/>
    </row>
    <row r="1015" spans="11:21" s="3" customFormat="1" ht="12.75">
      <c r="K1015" s="160"/>
      <c r="T1015" s="161"/>
      <c r="U1015" s="161"/>
    </row>
    <row r="1016" spans="11:21" s="3" customFormat="1" ht="12.75">
      <c r="K1016" s="160"/>
      <c r="T1016" s="161"/>
      <c r="U1016" s="161"/>
    </row>
    <row r="1017" spans="11:21" s="3" customFormat="1" ht="12.75">
      <c r="K1017" s="160"/>
      <c r="T1017" s="161"/>
      <c r="U1017" s="161"/>
    </row>
    <row r="1018" spans="11:21" s="3" customFormat="1" ht="12.75">
      <c r="K1018" s="160"/>
      <c r="T1018" s="161"/>
      <c r="U1018" s="161"/>
    </row>
    <row r="1019" spans="11:21" s="3" customFormat="1" ht="12.75">
      <c r="K1019" s="160"/>
      <c r="T1019" s="161"/>
      <c r="U1019" s="161"/>
    </row>
    <row r="1020" spans="11:21" s="3" customFormat="1" ht="12.75">
      <c r="K1020" s="160"/>
      <c r="T1020" s="161"/>
      <c r="U1020" s="161"/>
    </row>
    <row r="1021" spans="11:21" s="3" customFormat="1" ht="12.75">
      <c r="K1021" s="160"/>
      <c r="T1021" s="161"/>
      <c r="U1021" s="161"/>
    </row>
    <row r="1022" spans="11:21" s="3" customFormat="1" ht="12.75">
      <c r="K1022" s="160"/>
      <c r="T1022" s="161"/>
      <c r="U1022" s="161"/>
    </row>
    <row r="1023" spans="11:21" s="3" customFormat="1" ht="12.75">
      <c r="K1023" s="160"/>
      <c r="T1023" s="161"/>
      <c r="U1023" s="161"/>
    </row>
    <row r="1024" spans="11:21" s="3" customFormat="1" ht="12.75">
      <c r="K1024" s="160"/>
      <c r="T1024" s="161"/>
      <c r="U1024" s="161"/>
    </row>
    <row r="1025" spans="11:21" s="3" customFormat="1" ht="12.75">
      <c r="K1025" s="160"/>
      <c r="T1025" s="161"/>
      <c r="U1025" s="161"/>
    </row>
    <row r="1026" spans="11:21" s="3" customFormat="1" ht="12.75">
      <c r="K1026" s="160"/>
      <c r="T1026" s="161"/>
      <c r="U1026" s="161"/>
    </row>
    <row r="1027" spans="11:21" s="3" customFormat="1" ht="12.75">
      <c r="K1027" s="160"/>
      <c r="T1027" s="161"/>
      <c r="U1027" s="161"/>
    </row>
    <row r="1028" spans="11:21" s="3" customFormat="1" ht="12.75">
      <c r="K1028" s="160"/>
      <c r="T1028" s="161"/>
      <c r="U1028" s="161"/>
    </row>
    <row r="1029" spans="11:21" s="3" customFormat="1" ht="12.75">
      <c r="K1029" s="160"/>
      <c r="T1029" s="161"/>
      <c r="U1029" s="161"/>
    </row>
    <row r="1030" spans="11:21" s="3" customFormat="1" ht="12.75">
      <c r="K1030" s="160"/>
      <c r="T1030" s="161"/>
      <c r="U1030" s="161"/>
    </row>
    <row r="1031" spans="11:21" s="3" customFormat="1" ht="12.75">
      <c r="K1031" s="160"/>
      <c r="T1031" s="161"/>
      <c r="U1031" s="161"/>
    </row>
    <row r="1032" spans="11:21" s="3" customFormat="1" ht="12.75">
      <c r="K1032" s="160"/>
      <c r="T1032" s="161"/>
      <c r="U1032" s="161"/>
    </row>
    <row r="1033" spans="11:21" s="3" customFormat="1" ht="12.75">
      <c r="K1033" s="160"/>
      <c r="T1033" s="161"/>
      <c r="U1033" s="161"/>
    </row>
    <row r="1034" spans="11:21" s="3" customFormat="1" ht="12.75">
      <c r="K1034" s="160"/>
      <c r="T1034" s="161"/>
      <c r="U1034" s="161"/>
    </row>
    <row r="1035" spans="11:21" s="3" customFormat="1" ht="12.75">
      <c r="K1035" s="160"/>
      <c r="T1035" s="161"/>
      <c r="U1035" s="161"/>
    </row>
    <row r="1036" spans="11:21" s="3" customFormat="1" ht="12.75">
      <c r="K1036" s="160"/>
      <c r="T1036" s="161"/>
      <c r="U1036" s="161"/>
    </row>
    <row r="1037" spans="11:21" s="3" customFormat="1" ht="12.75">
      <c r="K1037" s="160"/>
      <c r="T1037" s="161"/>
      <c r="U1037" s="161"/>
    </row>
    <row r="1038" spans="11:21" s="3" customFormat="1" ht="12.75">
      <c r="K1038" s="160"/>
      <c r="T1038" s="161"/>
      <c r="U1038" s="161"/>
    </row>
    <row r="1039" spans="11:21" s="3" customFormat="1" ht="12.75">
      <c r="K1039" s="160"/>
      <c r="T1039" s="161"/>
      <c r="U1039" s="161"/>
    </row>
    <row r="1040" spans="11:21" s="3" customFormat="1" ht="12.75">
      <c r="K1040" s="160"/>
      <c r="T1040" s="161"/>
      <c r="U1040" s="161"/>
    </row>
    <row r="1041" spans="11:21" s="3" customFormat="1" ht="12.75">
      <c r="K1041" s="160"/>
      <c r="T1041" s="161"/>
      <c r="U1041" s="161"/>
    </row>
    <row r="1042" spans="11:21" s="3" customFormat="1" ht="12.75">
      <c r="K1042" s="160"/>
      <c r="T1042" s="161"/>
      <c r="U1042" s="161"/>
    </row>
    <row r="1043" spans="11:21" s="3" customFormat="1" ht="12.75">
      <c r="K1043" s="160"/>
      <c r="T1043" s="161"/>
      <c r="U1043" s="161"/>
    </row>
    <row r="1044" spans="11:21" s="3" customFormat="1" ht="12.75">
      <c r="K1044" s="160"/>
      <c r="T1044" s="161"/>
      <c r="U1044" s="161"/>
    </row>
    <row r="1045" spans="11:21" s="3" customFormat="1" ht="12.75">
      <c r="K1045" s="160"/>
      <c r="T1045" s="161"/>
      <c r="U1045" s="161"/>
    </row>
    <row r="1046" spans="11:21" s="3" customFormat="1" ht="12.75">
      <c r="K1046" s="160"/>
      <c r="T1046" s="161"/>
      <c r="U1046" s="161"/>
    </row>
    <row r="1047" spans="11:21" s="3" customFormat="1" ht="12.75">
      <c r="K1047" s="160"/>
      <c r="T1047" s="161"/>
      <c r="U1047" s="161"/>
    </row>
    <row r="1048" spans="11:21" s="3" customFormat="1" ht="12.75">
      <c r="K1048" s="160"/>
      <c r="T1048" s="161"/>
      <c r="U1048" s="161"/>
    </row>
    <row r="1049" spans="11:21" s="3" customFormat="1" ht="12.75">
      <c r="K1049" s="160"/>
      <c r="T1049" s="161"/>
      <c r="U1049" s="161"/>
    </row>
    <row r="1050" spans="11:21" s="3" customFormat="1" ht="12.75">
      <c r="K1050" s="160"/>
      <c r="T1050" s="161"/>
      <c r="U1050" s="161"/>
    </row>
    <row r="1051" spans="11:21" s="3" customFormat="1" ht="12.75">
      <c r="K1051" s="160"/>
      <c r="T1051" s="161"/>
      <c r="U1051" s="161"/>
    </row>
    <row r="1052" spans="11:21" s="3" customFormat="1" ht="12.75">
      <c r="K1052" s="160"/>
      <c r="T1052" s="161"/>
      <c r="U1052" s="161"/>
    </row>
    <row r="1053" spans="11:21" s="3" customFormat="1" ht="12.75">
      <c r="K1053" s="160"/>
      <c r="T1053" s="161"/>
      <c r="U1053" s="161"/>
    </row>
    <row r="1054" spans="11:21" s="3" customFormat="1" ht="12.75">
      <c r="K1054" s="160"/>
      <c r="T1054" s="161"/>
      <c r="U1054" s="161"/>
    </row>
    <row r="1055" spans="11:21" s="3" customFormat="1" ht="12.75">
      <c r="K1055" s="160"/>
      <c r="T1055" s="161"/>
      <c r="U1055" s="161"/>
    </row>
    <row r="1056" spans="11:21" s="3" customFormat="1" ht="12.75">
      <c r="K1056" s="160"/>
      <c r="T1056" s="161"/>
      <c r="U1056" s="161"/>
    </row>
    <row r="1057" spans="11:21" s="3" customFormat="1" ht="12.75">
      <c r="K1057" s="160"/>
      <c r="T1057" s="161"/>
      <c r="U1057" s="161"/>
    </row>
    <row r="1058" spans="11:21" s="3" customFormat="1" ht="12.75">
      <c r="K1058" s="160"/>
      <c r="T1058" s="161"/>
      <c r="U1058" s="161"/>
    </row>
    <row r="1059" spans="11:21" s="3" customFormat="1" ht="12.75">
      <c r="K1059" s="160"/>
      <c r="T1059" s="161"/>
      <c r="U1059" s="161"/>
    </row>
    <row r="1060" spans="11:21" s="3" customFormat="1" ht="12.75">
      <c r="K1060" s="160"/>
      <c r="T1060" s="161"/>
      <c r="U1060" s="161"/>
    </row>
    <row r="1061" spans="11:21" s="3" customFormat="1" ht="12.75">
      <c r="K1061" s="160"/>
      <c r="T1061" s="161"/>
      <c r="U1061" s="161"/>
    </row>
    <row r="1062" spans="11:21" s="3" customFormat="1" ht="12.75">
      <c r="K1062" s="160"/>
      <c r="T1062" s="161"/>
      <c r="U1062" s="161"/>
    </row>
    <row r="1063" spans="11:21" s="3" customFormat="1" ht="12.75">
      <c r="K1063" s="160"/>
      <c r="T1063" s="161"/>
      <c r="U1063" s="161"/>
    </row>
    <row r="1064" spans="11:21" s="3" customFormat="1" ht="12.75">
      <c r="K1064" s="160"/>
      <c r="T1064" s="161"/>
      <c r="U1064" s="161"/>
    </row>
    <row r="1065" spans="11:21" s="3" customFormat="1" ht="12.75">
      <c r="K1065" s="160"/>
      <c r="T1065" s="161"/>
      <c r="U1065" s="161"/>
    </row>
    <row r="1066" spans="11:21" s="3" customFormat="1" ht="12.75">
      <c r="K1066" s="160"/>
      <c r="T1066" s="161"/>
      <c r="U1066" s="161"/>
    </row>
    <row r="1067" spans="11:21" s="3" customFormat="1" ht="12.75">
      <c r="K1067" s="160"/>
      <c r="T1067" s="161"/>
      <c r="U1067" s="161"/>
    </row>
    <row r="1068" spans="11:21" s="3" customFormat="1" ht="12.75">
      <c r="K1068" s="160"/>
      <c r="T1068" s="161"/>
      <c r="U1068" s="161"/>
    </row>
    <row r="1069" spans="11:21" s="3" customFormat="1" ht="12.75">
      <c r="K1069" s="160"/>
      <c r="T1069" s="161"/>
      <c r="U1069" s="161"/>
    </row>
    <row r="1070" spans="11:21" s="3" customFormat="1" ht="12.75">
      <c r="K1070" s="160"/>
      <c r="T1070" s="161"/>
      <c r="U1070" s="161"/>
    </row>
    <row r="1071" spans="11:21" s="3" customFormat="1" ht="12.75">
      <c r="K1071" s="160"/>
      <c r="T1071" s="161"/>
      <c r="U1071" s="161"/>
    </row>
    <row r="1072" spans="11:21" s="3" customFormat="1" ht="12.75">
      <c r="K1072" s="160"/>
      <c r="T1072" s="161"/>
      <c r="U1072" s="161"/>
    </row>
    <row r="1073" spans="11:21" s="3" customFormat="1" ht="12.75">
      <c r="K1073" s="160"/>
      <c r="T1073" s="161"/>
      <c r="U1073" s="161"/>
    </row>
    <row r="1074" spans="11:21" s="3" customFormat="1" ht="12.75">
      <c r="K1074" s="160"/>
      <c r="T1074" s="161"/>
      <c r="U1074" s="161"/>
    </row>
    <row r="1075" spans="11:21" s="3" customFormat="1" ht="12.75">
      <c r="K1075" s="160"/>
      <c r="T1075" s="161"/>
      <c r="U1075" s="161"/>
    </row>
    <row r="1076" spans="11:21" s="3" customFormat="1" ht="12.75">
      <c r="K1076" s="160"/>
      <c r="T1076" s="161"/>
      <c r="U1076" s="161"/>
    </row>
    <row r="1077" spans="11:21" s="3" customFormat="1" ht="12.75">
      <c r="K1077" s="160"/>
      <c r="T1077" s="161"/>
      <c r="U1077" s="161"/>
    </row>
    <row r="1078" spans="11:21" s="3" customFormat="1" ht="12.75">
      <c r="K1078" s="160"/>
      <c r="T1078" s="161"/>
      <c r="U1078" s="161"/>
    </row>
    <row r="1079" spans="11:21" s="3" customFormat="1" ht="12.75">
      <c r="K1079" s="160"/>
      <c r="T1079" s="161"/>
      <c r="U1079" s="161"/>
    </row>
    <row r="1080" spans="11:21" s="3" customFormat="1" ht="12.75">
      <c r="K1080" s="160"/>
      <c r="T1080" s="161"/>
      <c r="U1080" s="161"/>
    </row>
    <row r="1081" spans="11:21" s="3" customFormat="1" ht="12.75">
      <c r="K1081" s="160"/>
      <c r="T1081" s="161"/>
      <c r="U1081" s="161"/>
    </row>
    <row r="1082" spans="11:21" s="3" customFormat="1" ht="12.75">
      <c r="K1082" s="160"/>
      <c r="T1082" s="161"/>
      <c r="U1082" s="161"/>
    </row>
    <row r="1083" spans="11:21" s="3" customFormat="1" ht="12.75">
      <c r="K1083" s="160"/>
      <c r="T1083" s="161"/>
      <c r="U1083" s="161"/>
    </row>
    <row r="1084" spans="11:21" s="3" customFormat="1" ht="12.75">
      <c r="K1084" s="160"/>
      <c r="T1084" s="161"/>
      <c r="U1084" s="161"/>
    </row>
    <row r="1085" spans="11:21" s="3" customFormat="1" ht="12.75">
      <c r="K1085" s="160"/>
      <c r="T1085" s="161"/>
      <c r="U1085" s="161"/>
    </row>
    <row r="1086" spans="11:21" s="3" customFormat="1" ht="12.75">
      <c r="K1086" s="160"/>
      <c r="T1086" s="161"/>
      <c r="U1086" s="161"/>
    </row>
    <row r="1087" spans="11:21" s="3" customFormat="1" ht="12.75">
      <c r="K1087" s="160"/>
      <c r="T1087" s="161"/>
      <c r="U1087" s="161"/>
    </row>
    <row r="1088" spans="11:21" s="3" customFormat="1" ht="12.75">
      <c r="K1088" s="160"/>
      <c r="T1088" s="161"/>
      <c r="U1088" s="161"/>
    </row>
    <row r="1089" spans="11:21" s="3" customFormat="1" ht="12.75">
      <c r="K1089" s="160"/>
      <c r="T1089" s="161"/>
      <c r="U1089" s="161"/>
    </row>
    <row r="1090" spans="11:21" s="3" customFormat="1" ht="12.75">
      <c r="K1090" s="160"/>
      <c r="T1090" s="161"/>
      <c r="U1090" s="161"/>
    </row>
    <row r="1091" spans="11:21" s="3" customFormat="1" ht="12.75">
      <c r="K1091" s="160"/>
      <c r="T1091" s="161"/>
      <c r="U1091" s="161"/>
    </row>
    <row r="1092" spans="11:21" s="3" customFormat="1" ht="12.75">
      <c r="K1092" s="160"/>
      <c r="T1092" s="161"/>
      <c r="U1092" s="161"/>
    </row>
    <row r="1093" spans="11:21" s="3" customFormat="1" ht="12.75">
      <c r="K1093" s="160"/>
      <c r="T1093" s="161"/>
      <c r="U1093" s="161"/>
    </row>
    <row r="1094" spans="11:21" s="3" customFormat="1" ht="12.75">
      <c r="K1094" s="160"/>
      <c r="T1094" s="161"/>
      <c r="U1094" s="161"/>
    </row>
    <row r="1095" spans="11:21" s="3" customFormat="1" ht="12.75">
      <c r="K1095" s="160"/>
      <c r="T1095" s="161"/>
      <c r="U1095" s="161"/>
    </row>
    <row r="1096" spans="11:21" s="3" customFormat="1" ht="12.75">
      <c r="K1096" s="160"/>
      <c r="T1096" s="161"/>
      <c r="U1096" s="161"/>
    </row>
    <row r="1097" spans="11:21" s="3" customFormat="1" ht="12.75">
      <c r="K1097" s="160"/>
      <c r="T1097" s="161"/>
      <c r="U1097" s="161"/>
    </row>
    <row r="1098" spans="11:21" s="3" customFormat="1" ht="12.75">
      <c r="K1098" s="160"/>
      <c r="T1098" s="161"/>
      <c r="U1098" s="161"/>
    </row>
    <row r="1099" spans="11:21" s="3" customFormat="1" ht="12.75">
      <c r="K1099" s="160"/>
      <c r="T1099" s="161"/>
      <c r="U1099" s="161"/>
    </row>
    <row r="1100" spans="11:21" s="3" customFormat="1" ht="12.75">
      <c r="K1100" s="160"/>
      <c r="T1100" s="161"/>
      <c r="U1100" s="161"/>
    </row>
    <row r="1101" spans="11:21" s="3" customFormat="1" ht="12.75">
      <c r="K1101" s="160"/>
      <c r="T1101" s="161"/>
      <c r="U1101" s="161"/>
    </row>
    <row r="1102" spans="11:21" s="3" customFormat="1" ht="12.75">
      <c r="K1102" s="160"/>
      <c r="T1102" s="161"/>
      <c r="U1102" s="161"/>
    </row>
    <row r="1103" spans="11:21" s="3" customFormat="1" ht="12.75">
      <c r="K1103" s="160"/>
      <c r="T1103" s="161"/>
      <c r="U1103" s="161"/>
    </row>
    <row r="1104" spans="11:21" s="3" customFormat="1" ht="12.75">
      <c r="K1104" s="160"/>
      <c r="T1104" s="161"/>
      <c r="U1104" s="161"/>
    </row>
    <row r="1105" spans="11:21" s="3" customFormat="1" ht="12.75">
      <c r="K1105" s="160"/>
      <c r="T1105" s="161"/>
      <c r="U1105" s="161"/>
    </row>
    <row r="1106" spans="11:21" s="3" customFormat="1" ht="12.75">
      <c r="K1106" s="160"/>
      <c r="T1106" s="161"/>
      <c r="U1106" s="161"/>
    </row>
    <row r="1107" spans="11:21" s="3" customFormat="1" ht="12.75">
      <c r="K1107" s="160"/>
      <c r="T1107" s="161"/>
      <c r="U1107" s="161"/>
    </row>
    <row r="1108" spans="11:21" s="3" customFormat="1" ht="12.75">
      <c r="K1108" s="160"/>
      <c r="T1108" s="161"/>
      <c r="U1108" s="161"/>
    </row>
    <row r="1109" spans="11:21" s="3" customFormat="1" ht="12.75">
      <c r="K1109" s="160"/>
      <c r="T1109" s="161"/>
      <c r="U1109" s="161"/>
    </row>
    <row r="1110" spans="11:21" s="3" customFormat="1" ht="12.75">
      <c r="K1110" s="160"/>
      <c r="T1110" s="161"/>
      <c r="U1110" s="161"/>
    </row>
    <row r="1111" spans="11:21" s="3" customFormat="1" ht="12.75">
      <c r="K1111" s="160"/>
      <c r="T1111" s="161"/>
      <c r="U1111" s="161"/>
    </row>
    <row r="1112" spans="11:21" s="3" customFormat="1" ht="12.75">
      <c r="K1112" s="160"/>
      <c r="T1112" s="161"/>
      <c r="U1112" s="161"/>
    </row>
    <row r="1113" spans="11:21" s="3" customFormat="1" ht="12.75">
      <c r="K1113" s="160"/>
      <c r="T1113" s="161"/>
      <c r="U1113" s="161"/>
    </row>
    <row r="1114" spans="11:21" s="3" customFormat="1" ht="12.75">
      <c r="K1114" s="160"/>
      <c r="T1114" s="161"/>
      <c r="U1114" s="161"/>
    </row>
    <row r="1115" spans="11:21" s="3" customFormat="1" ht="12.75">
      <c r="K1115" s="160"/>
      <c r="T1115" s="161"/>
      <c r="U1115" s="161"/>
    </row>
    <row r="1116" spans="11:21" s="3" customFormat="1" ht="12.75">
      <c r="K1116" s="160"/>
      <c r="T1116" s="161"/>
      <c r="U1116" s="161"/>
    </row>
    <row r="1117" spans="11:21" s="3" customFormat="1" ht="12.75">
      <c r="K1117" s="160"/>
      <c r="T1117" s="161"/>
      <c r="U1117" s="161"/>
    </row>
    <row r="1118" spans="11:21" s="3" customFormat="1" ht="12.75">
      <c r="K1118" s="160"/>
      <c r="T1118" s="161"/>
      <c r="U1118" s="161"/>
    </row>
    <row r="1119" spans="11:21" s="3" customFormat="1" ht="12.75">
      <c r="K1119" s="160"/>
      <c r="T1119" s="161"/>
      <c r="U1119" s="161"/>
    </row>
    <row r="1120" spans="11:21" s="3" customFormat="1" ht="12.75">
      <c r="K1120" s="160"/>
      <c r="T1120" s="161"/>
      <c r="U1120" s="161"/>
    </row>
    <row r="1121" spans="11:21" s="3" customFormat="1" ht="12.75">
      <c r="K1121" s="160"/>
      <c r="T1121" s="161"/>
      <c r="U1121" s="161"/>
    </row>
    <row r="1122" spans="11:21" s="3" customFormat="1" ht="12.75">
      <c r="K1122" s="160"/>
      <c r="T1122" s="161"/>
      <c r="U1122" s="161"/>
    </row>
    <row r="1123" spans="11:21" s="3" customFormat="1" ht="12.75">
      <c r="K1123" s="160"/>
      <c r="T1123" s="161"/>
      <c r="U1123" s="161"/>
    </row>
    <row r="1124" spans="11:21" s="3" customFormat="1" ht="12.75">
      <c r="K1124" s="160"/>
      <c r="T1124" s="161"/>
      <c r="U1124" s="161"/>
    </row>
    <row r="1125" spans="11:21" s="3" customFormat="1" ht="12.75">
      <c r="K1125" s="160"/>
      <c r="T1125" s="161"/>
      <c r="U1125" s="161"/>
    </row>
    <row r="1126" spans="11:21" s="3" customFormat="1" ht="12.75">
      <c r="K1126" s="160"/>
      <c r="T1126" s="161"/>
      <c r="U1126" s="161"/>
    </row>
    <row r="1127" spans="11:21" s="3" customFormat="1" ht="12.75">
      <c r="K1127" s="160"/>
      <c r="T1127" s="161"/>
      <c r="U1127" s="161"/>
    </row>
    <row r="1128" spans="11:21" s="3" customFormat="1" ht="12.75">
      <c r="K1128" s="160"/>
      <c r="T1128" s="161"/>
      <c r="U1128" s="161"/>
    </row>
    <row r="1129" spans="11:21" s="3" customFormat="1" ht="12.75">
      <c r="K1129" s="160"/>
      <c r="T1129" s="161"/>
      <c r="U1129" s="161"/>
    </row>
    <row r="1130" spans="11:21" s="3" customFormat="1" ht="12.75">
      <c r="K1130" s="160"/>
      <c r="T1130" s="161"/>
      <c r="U1130" s="161"/>
    </row>
    <row r="1131" spans="11:21" s="3" customFormat="1" ht="12.75">
      <c r="K1131" s="160"/>
      <c r="T1131" s="161"/>
      <c r="U1131" s="161"/>
    </row>
    <row r="1132" spans="11:21" s="3" customFormat="1" ht="12.75">
      <c r="K1132" s="160"/>
      <c r="T1132" s="161"/>
      <c r="U1132" s="161"/>
    </row>
    <row r="1133" spans="11:21" s="3" customFormat="1" ht="12.75">
      <c r="K1133" s="160"/>
      <c r="T1133" s="161"/>
      <c r="U1133" s="161"/>
    </row>
    <row r="1134" spans="11:21" s="3" customFormat="1" ht="12.75">
      <c r="K1134" s="160"/>
      <c r="T1134" s="161"/>
      <c r="U1134" s="161"/>
    </row>
    <row r="1135" spans="11:21" s="3" customFormat="1" ht="12.75">
      <c r="K1135" s="160"/>
      <c r="T1135" s="161"/>
      <c r="U1135" s="161"/>
    </row>
    <row r="1136" spans="11:21" s="3" customFormat="1" ht="12.75">
      <c r="K1136" s="160"/>
      <c r="T1136" s="161"/>
      <c r="U1136" s="161"/>
    </row>
    <row r="1137" spans="11:21" s="3" customFormat="1" ht="12.75">
      <c r="K1137" s="160"/>
      <c r="T1137" s="161"/>
      <c r="U1137" s="161"/>
    </row>
    <row r="1138" spans="11:21" s="3" customFormat="1" ht="12.75">
      <c r="K1138" s="160"/>
      <c r="T1138" s="161"/>
      <c r="U1138" s="161"/>
    </row>
    <row r="1139" spans="11:21" s="3" customFormat="1" ht="12.75">
      <c r="K1139" s="160"/>
      <c r="T1139" s="161"/>
      <c r="U1139" s="161"/>
    </row>
    <row r="1140" spans="11:21" s="3" customFormat="1" ht="12.75">
      <c r="K1140" s="160"/>
      <c r="T1140" s="161"/>
      <c r="U1140" s="161"/>
    </row>
    <row r="1141" spans="11:21" s="3" customFormat="1" ht="12.75">
      <c r="K1141" s="160"/>
      <c r="T1141" s="161"/>
      <c r="U1141" s="161"/>
    </row>
    <row r="1142" spans="11:21" s="3" customFormat="1" ht="12.75">
      <c r="K1142" s="160"/>
      <c r="T1142" s="161"/>
      <c r="U1142" s="161"/>
    </row>
    <row r="1143" spans="11:21" s="3" customFormat="1" ht="12.75">
      <c r="K1143" s="160"/>
      <c r="T1143" s="161"/>
      <c r="U1143" s="161"/>
    </row>
    <row r="1144" spans="11:21" s="3" customFormat="1" ht="12.75">
      <c r="K1144" s="160"/>
      <c r="T1144" s="161"/>
      <c r="U1144" s="161"/>
    </row>
    <row r="1145" spans="11:21" s="3" customFormat="1" ht="12.75">
      <c r="K1145" s="160"/>
      <c r="T1145" s="161"/>
      <c r="U1145" s="161"/>
    </row>
    <row r="1146" spans="11:21" s="3" customFormat="1" ht="12.75">
      <c r="K1146" s="160"/>
      <c r="T1146" s="161"/>
      <c r="U1146" s="161"/>
    </row>
    <row r="1147" spans="11:21" s="3" customFormat="1" ht="12.75">
      <c r="K1147" s="160"/>
      <c r="T1147" s="161"/>
      <c r="U1147" s="161"/>
    </row>
    <row r="1148" spans="11:21" s="3" customFormat="1" ht="12.75">
      <c r="K1148" s="160"/>
      <c r="T1148" s="161"/>
      <c r="U1148" s="161"/>
    </row>
    <row r="1149" spans="11:21" s="3" customFormat="1" ht="12.75">
      <c r="K1149" s="160"/>
      <c r="T1149" s="161"/>
      <c r="U1149" s="161"/>
    </row>
    <row r="1150" spans="11:21" s="3" customFormat="1" ht="12.75">
      <c r="K1150" s="160"/>
      <c r="T1150" s="161"/>
      <c r="U1150" s="161"/>
    </row>
    <row r="1151" spans="11:21" s="3" customFormat="1" ht="12.75">
      <c r="K1151" s="160"/>
      <c r="T1151" s="161"/>
      <c r="U1151" s="161"/>
    </row>
    <row r="1152" spans="11:21" s="3" customFormat="1" ht="12.75">
      <c r="K1152" s="160"/>
      <c r="T1152" s="161"/>
      <c r="U1152" s="161"/>
    </row>
    <row r="1153" spans="11:21" s="3" customFormat="1" ht="12.75">
      <c r="K1153" s="160"/>
      <c r="T1153" s="161"/>
      <c r="U1153" s="161"/>
    </row>
    <row r="1154" spans="11:21" s="3" customFormat="1" ht="12.75">
      <c r="K1154" s="160"/>
      <c r="T1154" s="161"/>
      <c r="U1154" s="161"/>
    </row>
    <row r="1155" spans="11:21" s="3" customFormat="1" ht="12.75">
      <c r="K1155" s="160"/>
      <c r="T1155" s="161"/>
      <c r="U1155" s="161"/>
    </row>
    <row r="1156" spans="11:21" s="3" customFormat="1" ht="12.75">
      <c r="K1156" s="160"/>
      <c r="T1156" s="161"/>
      <c r="U1156" s="161"/>
    </row>
    <row r="1157" spans="11:21" s="3" customFormat="1" ht="12.75">
      <c r="K1157" s="160"/>
      <c r="T1157" s="161"/>
      <c r="U1157" s="161"/>
    </row>
    <row r="1158" spans="11:21" s="3" customFormat="1" ht="12.75">
      <c r="K1158" s="160"/>
      <c r="T1158" s="161"/>
      <c r="U1158" s="161"/>
    </row>
    <row r="1159" spans="11:21" s="3" customFormat="1" ht="12.75">
      <c r="K1159" s="160"/>
      <c r="T1159" s="161"/>
      <c r="U1159" s="161"/>
    </row>
    <row r="1160" spans="11:21" s="3" customFormat="1" ht="12.75">
      <c r="K1160" s="160"/>
      <c r="T1160" s="161"/>
      <c r="U1160" s="161"/>
    </row>
    <row r="1161" spans="11:21" s="3" customFormat="1" ht="12.75">
      <c r="K1161" s="160"/>
      <c r="T1161" s="161"/>
      <c r="U1161" s="161"/>
    </row>
    <row r="1162" spans="11:21" s="3" customFormat="1" ht="12.75">
      <c r="K1162" s="160"/>
      <c r="T1162" s="161"/>
      <c r="U1162" s="161"/>
    </row>
    <row r="1163" spans="11:21" s="3" customFormat="1" ht="12.75">
      <c r="K1163" s="160"/>
      <c r="T1163" s="161"/>
      <c r="U1163" s="161"/>
    </row>
    <row r="1164" spans="11:21" s="3" customFormat="1" ht="12.75">
      <c r="K1164" s="160"/>
      <c r="T1164" s="161"/>
      <c r="U1164" s="161"/>
    </row>
    <row r="1165" spans="11:21" s="3" customFormat="1" ht="12.75">
      <c r="K1165" s="160"/>
      <c r="T1165" s="161"/>
      <c r="U1165" s="161"/>
    </row>
    <row r="1166" spans="11:21" s="3" customFormat="1" ht="12.75">
      <c r="K1166" s="160"/>
      <c r="T1166" s="161"/>
      <c r="U1166" s="161"/>
    </row>
    <row r="1167" spans="11:21" s="3" customFormat="1" ht="12.75">
      <c r="K1167" s="160"/>
      <c r="T1167" s="161"/>
      <c r="U1167" s="161"/>
    </row>
    <row r="1168" spans="11:21" s="3" customFormat="1" ht="12.75">
      <c r="K1168" s="160"/>
      <c r="T1168" s="161"/>
      <c r="U1168" s="161"/>
    </row>
    <row r="1169" spans="11:21" s="3" customFormat="1" ht="12.75">
      <c r="K1169" s="160"/>
      <c r="T1169" s="161"/>
      <c r="U1169" s="161"/>
    </row>
    <row r="1170" spans="11:21" s="3" customFormat="1" ht="12.75">
      <c r="K1170" s="160"/>
      <c r="T1170" s="161"/>
      <c r="U1170" s="161"/>
    </row>
    <row r="1171" spans="11:21" s="3" customFormat="1" ht="12.75">
      <c r="K1171" s="160"/>
      <c r="T1171" s="161"/>
      <c r="U1171" s="161"/>
    </row>
    <row r="1172" spans="11:21" s="3" customFormat="1" ht="12.75">
      <c r="K1172" s="160"/>
      <c r="T1172" s="161"/>
      <c r="U1172" s="161"/>
    </row>
    <row r="1173" spans="11:21" s="3" customFormat="1" ht="12.75">
      <c r="K1173" s="160"/>
      <c r="T1173" s="161"/>
      <c r="U1173" s="161"/>
    </row>
    <row r="1174" spans="11:21" s="3" customFormat="1" ht="12.75">
      <c r="K1174" s="160"/>
      <c r="T1174" s="161"/>
      <c r="U1174" s="161"/>
    </row>
    <row r="1175" spans="11:21" s="3" customFormat="1" ht="12.75">
      <c r="K1175" s="160"/>
      <c r="T1175" s="161"/>
      <c r="U1175" s="161"/>
    </row>
    <row r="1176" spans="11:21" s="3" customFormat="1" ht="12.75">
      <c r="K1176" s="160"/>
      <c r="T1176" s="161"/>
      <c r="U1176" s="161"/>
    </row>
    <row r="1177" spans="11:21" s="3" customFormat="1" ht="12.75">
      <c r="K1177" s="160"/>
      <c r="T1177" s="161"/>
      <c r="U1177" s="161"/>
    </row>
    <row r="1178" spans="11:21" s="3" customFormat="1" ht="12.75">
      <c r="K1178" s="160"/>
      <c r="T1178" s="161"/>
      <c r="U1178" s="161"/>
    </row>
    <row r="1179" spans="11:21" s="3" customFormat="1" ht="12.75">
      <c r="K1179" s="160"/>
      <c r="T1179" s="161"/>
      <c r="U1179" s="161"/>
    </row>
    <row r="1180" spans="11:21" s="3" customFormat="1" ht="12.75">
      <c r="K1180" s="160"/>
      <c r="T1180" s="161"/>
      <c r="U1180" s="161"/>
    </row>
    <row r="1181" spans="11:21" s="3" customFormat="1" ht="12.75">
      <c r="K1181" s="160"/>
      <c r="T1181" s="161"/>
      <c r="U1181" s="161"/>
    </row>
    <row r="1182" spans="11:21" s="3" customFormat="1" ht="12.75">
      <c r="K1182" s="160"/>
      <c r="T1182" s="161"/>
      <c r="U1182" s="161"/>
    </row>
    <row r="1183" spans="11:21" s="3" customFormat="1" ht="12.75">
      <c r="K1183" s="160"/>
      <c r="T1183" s="161"/>
      <c r="U1183" s="161"/>
    </row>
    <row r="1184" spans="11:21" s="3" customFormat="1" ht="12.75">
      <c r="K1184" s="160"/>
      <c r="T1184" s="161"/>
      <c r="U1184" s="161"/>
    </row>
    <row r="1185" spans="11:21" s="3" customFormat="1" ht="12.75">
      <c r="K1185" s="160"/>
      <c r="T1185" s="161"/>
      <c r="U1185" s="161"/>
    </row>
    <row r="1186" spans="11:21" s="3" customFormat="1" ht="12.75">
      <c r="K1186" s="160"/>
      <c r="T1186" s="161"/>
      <c r="U1186" s="161"/>
    </row>
    <row r="1187" spans="11:21" s="3" customFormat="1" ht="12.75">
      <c r="K1187" s="160"/>
      <c r="T1187" s="161"/>
      <c r="U1187" s="161"/>
    </row>
    <row r="1188" spans="11:21" s="3" customFormat="1" ht="12.75">
      <c r="K1188" s="160"/>
      <c r="T1188" s="161"/>
      <c r="U1188" s="161"/>
    </row>
    <row r="1189" spans="11:21" s="3" customFormat="1" ht="12.75">
      <c r="K1189" s="160"/>
      <c r="T1189" s="161"/>
      <c r="U1189" s="161"/>
    </row>
    <row r="1190" spans="11:21" s="3" customFormat="1" ht="12.75">
      <c r="K1190" s="160"/>
      <c r="T1190" s="161"/>
      <c r="U1190" s="161"/>
    </row>
    <row r="1191" spans="11:21" s="3" customFormat="1" ht="12.75">
      <c r="K1191" s="160"/>
      <c r="T1191" s="161"/>
      <c r="U1191" s="161"/>
    </row>
    <row r="1192" spans="11:21" s="3" customFormat="1" ht="12.75">
      <c r="K1192" s="160"/>
      <c r="T1192" s="161"/>
      <c r="U1192" s="161"/>
    </row>
    <row r="1193" spans="11:21" s="3" customFormat="1" ht="12.75">
      <c r="K1193" s="160"/>
      <c r="T1193" s="161"/>
      <c r="U1193" s="161"/>
    </row>
    <row r="1194" spans="11:21" s="3" customFormat="1" ht="12.75">
      <c r="K1194" s="160"/>
      <c r="T1194" s="161"/>
      <c r="U1194" s="161"/>
    </row>
    <row r="1195" spans="11:21" s="3" customFormat="1" ht="12.75">
      <c r="K1195" s="160"/>
      <c r="T1195" s="161"/>
      <c r="U1195" s="161"/>
    </row>
    <row r="1196" spans="11:21" s="3" customFormat="1" ht="12.75">
      <c r="K1196" s="160"/>
      <c r="T1196" s="161"/>
      <c r="U1196" s="161"/>
    </row>
    <row r="1197" spans="11:21" s="3" customFormat="1" ht="12.75">
      <c r="K1197" s="160"/>
      <c r="T1197" s="161"/>
      <c r="U1197" s="161"/>
    </row>
    <row r="1198" spans="11:21" s="3" customFormat="1" ht="12.75">
      <c r="K1198" s="160"/>
      <c r="T1198" s="161"/>
      <c r="U1198" s="161"/>
    </row>
    <row r="1199" spans="11:21" s="3" customFormat="1" ht="12.75">
      <c r="K1199" s="160"/>
      <c r="T1199" s="161"/>
      <c r="U1199" s="161"/>
    </row>
    <row r="1200" spans="11:21" s="3" customFormat="1" ht="12.75">
      <c r="K1200" s="160"/>
      <c r="T1200" s="161"/>
      <c r="U1200" s="161"/>
    </row>
    <row r="1201" spans="11:21" s="3" customFormat="1" ht="12.75">
      <c r="K1201" s="160"/>
      <c r="T1201" s="161"/>
      <c r="U1201" s="161"/>
    </row>
    <row r="1202" spans="11:21" s="3" customFormat="1" ht="12.75">
      <c r="K1202" s="160"/>
      <c r="T1202" s="161"/>
      <c r="U1202" s="161"/>
    </row>
    <row r="1203" spans="11:21" s="3" customFormat="1" ht="12.75">
      <c r="K1203" s="160"/>
      <c r="T1203" s="161"/>
      <c r="U1203" s="161"/>
    </row>
    <row r="1204" spans="11:21" s="3" customFormat="1" ht="12.75">
      <c r="K1204" s="160"/>
      <c r="T1204" s="161"/>
      <c r="U1204" s="161"/>
    </row>
    <row r="1205" spans="11:21" s="3" customFormat="1" ht="12.75">
      <c r="K1205" s="160"/>
      <c r="T1205" s="161"/>
      <c r="U1205" s="161"/>
    </row>
    <row r="1206" spans="11:21" s="3" customFormat="1" ht="12.75">
      <c r="K1206" s="160"/>
      <c r="T1206" s="161"/>
      <c r="U1206" s="161"/>
    </row>
    <row r="1207" spans="11:21" s="3" customFormat="1" ht="12.75">
      <c r="K1207" s="160"/>
      <c r="T1207" s="161"/>
      <c r="U1207" s="161"/>
    </row>
    <row r="1208" spans="11:21" s="3" customFormat="1" ht="12.75">
      <c r="K1208" s="160"/>
      <c r="T1208" s="161"/>
      <c r="U1208" s="161"/>
    </row>
    <row r="1209" spans="11:21" s="3" customFormat="1" ht="12.75">
      <c r="K1209" s="160"/>
      <c r="T1209" s="161"/>
      <c r="U1209" s="161"/>
    </row>
    <row r="1210" spans="11:21" s="3" customFormat="1" ht="12.75">
      <c r="K1210" s="160"/>
      <c r="T1210" s="161"/>
      <c r="U1210" s="161"/>
    </row>
    <row r="1211" spans="11:21" s="3" customFormat="1" ht="12.75">
      <c r="K1211" s="160"/>
      <c r="T1211" s="161"/>
      <c r="U1211" s="161"/>
    </row>
    <row r="1212" spans="11:21" s="3" customFormat="1" ht="12.75">
      <c r="K1212" s="160"/>
      <c r="T1212" s="161"/>
      <c r="U1212" s="161"/>
    </row>
    <row r="1213" spans="11:21" s="3" customFormat="1" ht="12.75">
      <c r="K1213" s="160"/>
      <c r="T1213" s="161"/>
      <c r="U1213" s="161"/>
    </row>
    <row r="1214" spans="11:21" s="3" customFormat="1" ht="12.75">
      <c r="K1214" s="160"/>
      <c r="T1214" s="161"/>
      <c r="U1214" s="161"/>
    </row>
    <row r="1215" spans="11:21" s="3" customFormat="1" ht="12.75">
      <c r="K1215" s="160"/>
      <c r="T1215" s="161"/>
      <c r="U1215" s="161"/>
    </row>
    <row r="1216" spans="11:21" s="3" customFormat="1" ht="12.75">
      <c r="K1216" s="160"/>
      <c r="T1216" s="161"/>
      <c r="U1216" s="161"/>
    </row>
    <row r="1217" spans="11:21" s="3" customFormat="1" ht="12.75">
      <c r="K1217" s="160"/>
      <c r="T1217" s="161"/>
      <c r="U1217" s="161"/>
    </row>
    <row r="1218" spans="11:21" s="3" customFormat="1" ht="12.75">
      <c r="K1218" s="160"/>
      <c r="T1218" s="161"/>
      <c r="U1218" s="161"/>
    </row>
    <row r="1219" spans="11:21" s="3" customFormat="1" ht="12.75">
      <c r="K1219" s="160"/>
      <c r="T1219" s="161"/>
      <c r="U1219" s="161"/>
    </row>
    <row r="1220" spans="11:21" s="3" customFormat="1" ht="12.75">
      <c r="K1220" s="160"/>
      <c r="T1220" s="161"/>
      <c r="U1220" s="161"/>
    </row>
    <row r="1221" spans="11:21" s="3" customFormat="1" ht="12.75">
      <c r="K1221" s="160"/>
      <c r="T1221" s="161"/>
      <c r="U1221" s="161"/>
    </row>
    <row r="1222" spans="11:21" s="3" customFormat="1" ht="12.75">
      <c r="K1222" s="160"/>
      <c r="T1222" s="161"/>
      <c r="U1222" s="161"/>
    </row>
    <row r="1223" spans="11:21" s="3" customFormat="1" ht="12.75">
      <c r="K1223" s="160"/>
      <c r="T1223" s="161"/>
      <c r="U1223" s="161"/>
    </row>
    <row r="1224" spans="11:21" s="3" customFormat="1" ht="12.75">
      <c r="K1224" s="160"/>
      <c r="T1224" s="161"/>
      <c r="U1224" s="161"/>
    </row>
    <row r="1225" spans="11:21" s="3" customFormat="1" ht="12.75">
      <c r="K1225" s="160"/>
      <c r="T1225" s="161"/>
      <c r="U1225" s="161"/>
    </row>
    <row r="1226" spans="11:21" s="3" customFormat="1" ht="12.75">
      <c r="K1226" s="160"/>
      <c r="T1226" s="161"/>
      <c r="U1226" s="161"/>
    </row>
    <row r="1227" spans="11:21" s="3" customFormat="1" ht="12.75">
      <c r="K1227" s="160"/>
      <c r="T1227" s="161"/>
      <c r="U1227" s="161"/>
    </row>
    <row r="1228" spans="11:21" s="3" customFormat="1" ht="12.75">
      <c r="K1228" s="160"/>
      <c r="T1228" s="161"/>
      <c r="U1228" s="161"/>
    </row>
    <row r="1229" spans="11:21" s="3" customFormat="1" ht="12.75">
      <c r="K1229" s="160"/>
      <c r="T1229" s="161"/>
      <c r="U1229" s="161"/>
    </row>
    <row r="1230" spans="11:21" s="3" customFormat="1" ht="12.75">
      <c r="K1230" s="160"/>
      <c r="T1230" s="161"/>
      <c r="U1230" s="161"/>
    </row>
    <row r="1231" spans="11:21" s="3" customFormat="1" ht="12.75">
      <c r="K1231" s="160"/>
      <c r="T1231" s="161"/>
      <c r="U1231" s="161"/>
    </row>
    <row r="1232" spans="11:21" s="3" customFormat="1" ht="12.75">
      <c r="K1232" s="160"/>
      <c r="T1232" s="161"/>
      <c r="U1232" s="161"/>
    </row>
    <row r="1233" spans="11:21" s="3" customFormat="1" ht="12.75">
      <c r="K1233" s="160"/>
      <c r="T1233" s="161"/>
      <c r="U1233" s="161"/>
    </row>
    <row r="1234" spans="11:21" s="3" customFormat="1" ht="12.75">
      <c r="K1234" s="160"/>
      <c r="T1234" s="161"/>
      <c r="U1234" s="161"/>
    </row>
    <row r="1235" spans="11:21" s="3" customFormat="1" ht="12.75">
      <c r="K1235" s="160"/>
      <c r="T1235" s="161"/>
      <c r="U1235" s="161"/>
    </row>
    <row r="1236" spans="11:21" s="3" customFormat="1" ht="12.75">
      <c r="K1236" s="160"/>
      <c r="T1236" s="161"/>
      <c r="U1236" s="161"/>
    </row>
    <row r="1237" spans="11:21" s="3" customFormat="1" ht="12.75">
      <c r="K1237" s="160"/>
      <c r="T1237" s="161"/>
      <c r="U1237" s="161"/>
    </row>
    <row r="1238" spans="11:21" s="3" customFormat="1" ht="12.75">
      <c r="K1238" s="160"/>
      <c r="T1238" s="161"/>
      <c r="U1238" s="161"/>
    </row>
    <row r="1239" spans="11:21" s="3" customFormat="1" ht="12.75">
      <c r="K1239" s="160"/>
      <c r="T1239" s="161"/>
      <c r="U1239" s="161"/>
    </row>
    <row r="1240" spans="11:21" s="3" customFormat="1" ht="12.75">
      <c r="K1240" s="160"/>
      <c r="T1240" s="161"/>
      <c r="U1240" s="161"/>
    </row>
    <row r="1241" spans="11:21" s="3" customFormat="1" ht="12.75">
      <c r="K1241" s="160"/>
      <c r="T1241" s="161"/>
      <c r="U1241" s="161"/>
    </row>
    <row r="1242" spans="11:21" s="3" customFormat="1" ht="12.75">
      <c r="K1242" s="160"/>
      <c r="T1242" s="161"/>
      <c r="U1242" s="161"/>
    </row>
    <row r="1243" spans="11:21" s="3" customFormat="1" ht="12.75">
      <c r="K1243" s="160"/>
      <c r="T1243" s="161"/>
      <c r="U1243" s="161"/>
    </row>
    <row r="1244" spans="11:21" s="3" customFormat="1" ht="12.75">
      <c r="K1244" s="160"/>
      <c r="T1244" s="161"/>
      <c r="U1244" s="161"/>
    </row>
    <row r="1245" spans="11:21" s="3" customFormat="1" ht="12.75">
      <c r="K1245" s="160"/>
      <c r="T1245" s="161"/>
      <c r="U1245" s="161"/>
    </row>
    <row r="1246" spans="11:21" s="3" customFormat="1" ht="12.75">
      <c r="K1246" s="160"/>
      <c r="T1246" s="161"/>
      <c r="U1246" s="161"/>
    </row>
    <row r="1247" spans="11:21" s="3" customFormat="1" ht="12.75">
      <c r="K1247" s="160"/>
      <c r="T1247" s="161"/>
      <c r="U1247" s="161"/>
    </row>
    <row r="1248" spans="11:21" s="3" customFormat="1" ht="12.75">
      <c r="K1248" s="160"/>
      <c r="T1248" s="161"/>
      <c r="U1248" s="161"/>
    </row>
    <row r="1249" spans="11:21" s="3" customFormat="1" ht="12.75">
      <c r="K1249" s="160"/>
      <c r="T1249" s="161"/>
      <c r="U1249" s="161"/>
    </row>
    <row r="1250" spans="11:21" s="3" customFormat="1" ht="12.75">
      <c r="K1250" s="160"/>
      <c r="T1250" s="161"/>
      <c r="U1250" s="161"/>
    </row>
    <row r="1251" spans="11:21" s="3" customFormat="1" ht="12.75">
      <c r="K1251" s="160"/>
      <c r="T1251" s="161"/>
      <c r="U1251" s="161"/>
    </row>
    <row r="1252" spans="11:21" s="3" customFormat="1" ht="12.75">
      <c r="K1252" s="160"/>
      <c r="T1252" s="161"/>
      <c r="U1252" s="161"/>
    </row>
    <row r="1253" spans="11:21" s="3" customFormat="1" ht="12.75">
      <c r="K1253" s="160"/>
      <c r="T1253" s="161"/>
      <c r="U1253" s="161"/>
    </row>
    <row r="1254" spans="11:21" s="3" customFormat="1" ht="12.75">
      <c r="K1254" s="160"/>
      <c r="T1254" s="161"/>
      <c r="U1254" s="161"/>
    </row>
    <row r="1255" spans="11:21" s="3" customFormat="1" ht="12.75">
      <c r="K1255" s="160"/>
      <c r="T1255" s="161"/>
      <c r="U1255" s="161"/>
    </row>
    <row r="1256" spans="11:21" s="3" customFormat="1" ht="12.75">
      <c r="K1256" s="160"/>
      <c r="T1256" s="161"/>
      <c r="U1256" s="161"/>
    </row>
    <row r="1257" spans="11:21" s="3" customFormat="1" ht="12.75">
      <c r="K1257" s="160"/>
      <c r="T1257" s="161"/>
      <c r="U1257" s="161"/>
    </row>
    <row r="1258" spans="11:21" s="3" customFormat="1" ht="12.75">
      <c r="K1258" s="160"/>
      <c r="T1258" s="161"/>
      <c r="U1258" s="161"/>
    </row>
    <row r="1259" spans="11:21" s="3" customFormat="1" ht="12.75">
      <c r="K1259" s="160"/>
      <c r="T1259" s="161"/>
      <c r="U1259" s="161"/>
    </row>
    <row r="1260" spans="11:21" s="3" customFormat="1" ht="12.75">
      <c r="K1260" s="160"/>
      <c r="T1260" s="161"/>
      <c r="U1260" s="161"/>
    </row>
    <row r="1261" spans="11:21" s="3" customFormat="1" ht="12.75">
      <c r="K1261" s="160"/>
      <c r="T1261" s="161"/>
      <c r="U1261" s="161"/>
    </row>
    <row r="1262" spans="11:21" s="3" customFormat="1" ht="12.75">
      <c r="K1262" s="160"/>
      <c r="T1262" s="161"/>
      <c r="U1262" s="161"/>
    </row>
    <row r="1263" spans="11:21" s="3" customFormat="1" ht="12.75">
      <c r="K1263" s="160"/>
      <c r="T1263" s="161"/>
      <c r="U1263" s="161"/>
    </row>
    <row r="1264" spans="11:21" s="3" customFormat="1" ht="12.75">
      <c r="K1264" s="160"/>
      <c r="T1264" s="161"/>
      <c r="U1264" s="161"/>
    </row>
    <row r="1265" spans="11:21" s="3" customFormat="1" ht="12.75">
      <c r="K1265" s="160"/>
      <c r="T1265" s="161"/>
      <c r="U1265" s="161"/>
    </row>
    <row r="1266" spans="11:21" s="3" customFormat="1" ht="12.75">
      <c r="K1266" s="160"/>
      <c r="T1266" s="161"/>
      <c r="U1266" s="161"/>
    </row>
    <row r="1267" spans="11:21" s="3" customFormat="1" ht="12.75">
      <c r="K1267" s="160"/>
      <c r="T1267" s="161"/>
      <c r="U1267" s="161"/>
    </row>
    <row r="1268" spans="11:21" s="3" customFormat="1" ht="12.75">
      <c r="K1268" s="160"/>
      <c r="T1268" s="161"/>
      <c r="U1268" s="161"/>
    </row>
    <row r="1269" spans="11:21" s="3" customFormat="1" ht="12.75">
      <c r="K1269" s="160"/>
      <c r="T1269" s="161"/>
      <c r="U1269" s="161"/>
    </row>
    <row r="1270" spans="11:21" s="3" customFormat="1" ht="12.75">
      <c r="K1270" s="160"/>
      <c r="T1270" s="161"/>
      <c r="U1270" s="161"/>
    </row>
    <row r="1271" spans="11:21" s="3" customFormat="1" ht="12.75">
      <c r="K1271" s="160"/>
      <c r="T1271" s="161"/>
      <c r="U1271" s="161"/>
    </row>
    <row r="1272" spans="11:21" s="3" customFormat="1" ht="12.75">
      <c r="K1272" s="160"/>
      <c r="T1272" s="161"/>
      <c r="U1272" s="161"/>
    </row>
    <row r="1273" spans="11:21" s="3" customFormat="1" ht="12.75">
      <c r="K1273" s="160"/>
      <c r="T1273" s="161"/>
      <c r="U1273" s="161"/>
    </row>
    <row r="1274" spans="11:21" s="3" customFormat="1" ht="12.75">
      <c r="K1274" s="160"/>
      <c r="T1274" s="161"/>
      <c r="U1274" s="161"/>
    </row>
    <row r="1275" spans="11:21" s="3" customFormat="1" ht="12.75">
      <c r="K1275" s="160"/>
      <c r="T1275" s="161"/>
      <c r="U1275" s="161"/>
    </row>
    <row r="1276" spans="11:21" s="3" customFormat="1" ht="12.75">
      <c r="K1276" s="160"/>
      <c r="T1276" s="161"/>
      <c r="U1276" s="161"/>
    </row>
    <row r="1277" spans="11:21" s="3" customFormat="1" ht="12.75">
      <c r="K1277" s="160"/>
      <c r="T1277" s="161"/>
      <c r="U1277" s="161"/>
    </row>
    <row r="1278" spans="11:21" s="3" customFormat="1" ht="12.75">
      <c r="K1278" s="160"/>
      <c r="T1278" s="161"/>
      <c r="U1278" s="161"/>
    </row>
    <row r="1279" spans="11:21" s="3" customFormat="1" ht="12.75">
      <c r="K1279" s="160"/>
      <c r="T1279" s="161"/>
      <c r="U1279" s="161"/>
    </row>
    <row r="1280" spans="11:21" s="3" customFormat="1" ht="12.75">
      <c r="K1280" s="160"/>
      <c r="T1280" s="161"/>
      <c r="U1280" s="161"/>
    </row>
    <row r="1281" spans="11:21" s="3" customFormat="1" ht="12.75">
      <c r="K1281" s="160"/>
      <c r="T1281" s="161"/>
      <c r="U1281" s="161"/>
    </row>
    <row r="1282" spans="11:21" s="3" customFormat="1" ht="12.75">
      <c r="K1282" s="160"/>
      <c r="T1282" s="161"/>
      <c r="U1282" s="161"/>
    </row>
    <row r="1283" spans="11:21" s="3" customFormat="1" ht="12.75">
      <c r="K1283" s="160"/>
      <c r="T1283" s="161"/>
      <c r="U1283" s="161"/>
    </row>
    <row r="1284" spans="11:21" s="3" customFormat="1" ht="12.75">
      <c r="K1284" s="160"/>
      <c r="T1284" s="161"/>
      <c r="U1284" s="161"/>
    </row>
    <row r="1285" spans="11:21" s="3" customFormat="1" ht="12.75">
      <c r="K1285" s="160"/>
      <c r="T1285" s="161"/>
      <c r="U1285" s="161"/>
    </row>
    <row r="1286" spans="11:21" s="3" customFormat="1" ht="12.75">
      <c r="K1286" s="160"/>
      <c r="T1286" s="161"/>
      <c r="U1286" s="161"/>
    </row>
    <row r="1287" spans="11:21" s="3" customFormat="1" ht="12.75">
      <c r="K1287" s="160"/>
      <c r="T1287" s="161"/>
      <c r="U1287" s="161"/>
    </row>
    <row r="1288" spans="11:21" s="3" customFormat="1" ht="12.75">
      <c r="K1288" s="160"/>
      <c r="T1288" s="161"/>
      <c r="U1288" s="161"/>
    </row>
    <row r="1289" spans="11:21" s="3" customFormat="1" ht="12.75">
      <c r="K1289" s="160"/>
      <c r="T1289" s="161"/>
      <c r="U1289" s="161"/>
    </row>
    <row r="1290" spans="11:21" s="3" customFormat="1" ht="12.75">
      <c r="K1290" s="160"/>
      <c r="T1290" s="161"/>
      <c r="U1290" s="161"/>
    </row>
    <row r="1291" spans="11:21" s="3" customFormat="1" ht="12.75">
      <c r="K1291" s="160"/>
      <c r="T1291" s="161"/>
      <c r="U1291" s="161"/>
    </row>
    <row r="1292" spans="11:21" s="3" customFormat="1" ht="12.75">
      <c r="K1292" s="160"/>
      <c r="T1292" s="161"/>
      <c r="U1292" s="161"/>
    </row>
    <row r="1293" spans="11:21" s="3" customFormat="1" ht="12.75">
      <c r="K1293" s="160"/>
      <c r="T1293" s="161"/>
      <c r="U1293" s="161"/>
    </row>
    <row r="1294" spans="11:21" s="3" customFormat="1" ht="12.75">
      <c r="K1294" s="160"/>
      <c r="T1294" s="161"/>
      <c r="U1294" s="161"/>
    </row>
    <row r="1295" spans="11:21" s="3" customFormat="1" ht="12.75">
      <c r="K1295" s="160"/>
      <c r="T1295" s="161"/>
      <c r="U1295" s="161"/>
    </row>
    <row r="1296" spans="11:21" s="3" customFormat="1" ht="12.75">
      <c r="K1296" s="160"/>
      <c r="T1296" s="161"/>
      <c r="U1296" s="161"/>
    </row>
    <row r="1297" spans="11:21" s="3" customFormat="1" ht="12.75">
      <c r="K1297" s="160"/>
      <c r="T1297" s="161"/>
      <c r="U1297" s="161"/>
    </row>
    <row r="1298" spans="11:21" s="3" customFormat="1" ht="12.75">
      <c r="K1298" s="160"/>
      <c r="T1298" s="161"/>
      <c r="U1298" s="161"/>
    </row>
    <row r="1299" spans="11:21" s="3" customFormat="1" ht="12.75">
      <c r="K1299" s="160"/>
      <c r="T1299" s="161"/>
      <c r="U1299" s="161"/>
    </row>
    <row r="1300" spans="11:21" s="3" customFormat="1" ht="12.75">
      <c r="K1300" s="160"/>
      <c r="T1300" s="161"/>
      <c r="U1300" s="161"/>
    </row>
    <row r="1301" spans="11:21" s="3" customFormat="1" ht="12.75">
      <c r="K1301" s="160"/>
      <c r="T1301" s="161"/>
      <c r="U1301" s="161"/>
    </row>
    <row r="1302" spans="11:21" s="3" customFormat="1" ht="12.75">
      <c r="K1302" s="160"/>
      <c r="T1302" s="161"/>
      <c r="U1302" s="161"/>
    </row>
    <row r="1303" spans="11:21" s="3" customFormat="1" ht="12.75">
      <c r="K1303" s="160"/>
      <c r="T1303" s="161"/>
      <c r="U1303" s="161"/>
    </row>
    <row r="1304" spans="11:21" s="3" customFormat="1" ht="12.75">
      <c r="K1304" s="160"/>
      <c r="T1304" s="161"/>
      <c r="U1304" s="161"/>
    </row>
    <row r="1305" spans="11:21" s="3" customFormat="1" ht="12.75">
      <c r="K1305" s="160"/>
      <c r="T1305" s="161"/>
      <c r="U1305" s="161"/>
    </row>
    <row r="1306" spans="11:21" s="3" customFormat="1" ht="12.75">
      <c r="K1306" s="160"/>
      <c r="T1306" s="161"/>
      <c r="U1306" s="161"/>
    </row>
    <row r="1307" spans="11:21" s="3" customFormat="1" ht="12.75">
      <c r="K1307" s="160"/>
      <c r="T1307" s="161"/>
      <c r="U1307" s="161"/>
    </row>
    <row r="1308" spans="11:21" s="3" customFormat="1" ht="12.75">
      <c r="K1308" s="160"/>
      <c r="T1308" s="161"/>
      <c r="U1308" s="161"/>
    </row>
    <row r="1309" spans="11:21" s="3" customFormat="1" ht="12.75">
      <c r="K1309" s="160"/>
      <c r="T1309" s="161"/>
      <c r="U1309" s="161"/>
    </row>
    <row r="1310" spans="11:21" s="3" customFormat="1" ht="12.75">
      <c r="K1310" s="160"/>
      <c r="T1310" s="161"/>
      <c r="U1310" s="161"/>
    </row>
    <row r="1311" spans="11:21" s="3" customFormat="1" ht="12.75">
      <c r="K1311" s="160"/>
      <c r="T1311" s="161"/>
      <c r="U1311" s="161"/>
    </row>
    <row r="1312" spans="11:21" s="3" customFormat="1" ht="12.75">
      <c r="K1312" s="160"/>
      <c r="T1312" s="161"/>
      <c r="U1312" s="161"/>
    </row>
    <row r="1313" spans="11:21" s="3" customFormat="1" ht="12.75">
      <c r="K1313" s="160"/>
      <c r="T1313" s="161"/>
      <c r="U1313" s="161"/>
    </row>
    <row r="1314" spans="11:21" s="3" customFormat="1" ht="12.75">
      <c r="K1314" s="160"/>
      <c r="T1314" s="161"/>
      <c r="U1314" s="161"/>
    </row>
    <row r="1315" spans="11:21" s="3" customFormat="1" ht="12.75">
      <c r="K1315" s="160"/>
      <c r="T1315" s="161"/>
      <c r="U1315" s="161"/>
    </row>
    <row r="1316" spans="11:21" s="3" customFormat="1" ht="12.75">
      <c r="K1316" s="160"/>
      <c r="T1316" s="161"/>
      <c r="U1316" s="161"/>
    </row>
    <row r="1317" spans="11:21" s="3" customFormat="1" ht="12.75">
      <c r="K1317" s="160"/>
      <c r="T1317" s="161"/>
      <c r="U1317" s="161"/>
    </row>
    <row r="1318" spans="11:21" s="3" customFormat="1" ht="12.75">
      <c r="K1318" s="160"/>
      <c r="T1318" s="161"/>
      <c r="U1318" s="161"/>
    </row>
    <row r="1319" spans="11:21" s="3" customFormat="1" ht="12.75">
      <c r="K1319" s="160"/>
      <c r="T1319" s="161"/>
      <c r="U1319" s="161"/>
    </row>
    <row r="1320" spans="11:21" s="3" customFormat="1" ht="12.75">
      <c r="K1320" s="160"/>
      <c r="T1320" s="161"/>
      <c r="U1320" s="161"/>
    </row>
    <row r="1321" spans="11:21" s="3" customFormat="1" ht="12.75">
      <c r="K1321" s="160"/>
      <c r="T1321" s="161"/>
      <c r="U1321" s="161"/>
    </row>
    <row r="1322" spans="11:21" s="3" customFormat="1" ht="12.75">
      <c r="K1322" s="160"/>
      <c r="T1322" s="161"/>
      <c r="U1322" s="161"/>
    </row>
    <row r="1323" spans="11:21" s="3" customFormat="1" ht="12.75">
      <c r="K1323" s="160"/>
      <c r="T1323" s="161"/>
      <c r="U1323" s="161"/>
    </row>
    <row r="1324" spans="11:21" s="3" customFormat="1" ht="12.75">
      <c r="K1324" s="160"/>
      <c r="T1324" s="161"/>
      <c r="U1324" s="161"/>
    </row>
    <row r="1325" spans="11:21" s="3" customFormat="1" ht="12.75">
      <c r="K1325" s="160"/>
      <c r="T1325" s="161"/>
      <c r="U1325" s="161"/>
    </row>
    <row r="1326" spans="11:21" s="3" customFormat="1" ht="12.75">
      <c r="K1326" s="160"/>
      <c r="T1326" s="161"/>
      <c r="U1326" s="161"/>
    </row>
    <row r="1327" spans="11:21" s="3" customFormat="1" ht="12.75">
      <c r="K1327" s="160"/>
      <c r="T1327" s="161"/>
      <c r="U1327" s="161"/>
    </row>
    <row r="1328" spans="11:21" s="3" customFormat="1" ht="12.75">
      <c r="K1328" s="160"/>
      <c r="T1328" s="161"/>
      <c r="U1328" s="161"/>
    </row>
    <row r="1329" spans="11:21" s="3" customFormat="1" ht="12.75">
      <c r="K1329" s="160"/>
      <c r="T1329" s="161"/>
      <c r="U1329" s="161"/>
    </row>
    <row r="1330" spans="11:21" s="3" customFormat="1" ht="12.75">
      <c r="K1330" s="160"/>
      <c r="T1330" s="161"/>
      <c r="U1330" s="161"/>
    </row>
    <row r="1331" spans="11:21" s="3" customFormat="1" ht="12.75">
      <c r="K1331" s="160"/>
      <c r="T1331" s="161"/>
      <c r="U1331" s="161"/>
    </row>
    <row r="1332" spans="11:21" s="3" customFormat="1" ht="12.75">
      <c r="K1332" s="160"/>
      <c r="T1332" s="161"/>
      <c r="U1332" s="161"/>
    </row>
    <row r="1333" spans="11:21" s="3" customFormat="1" ht="12.75">
      <c r="K1333" s="160"/>
      <c r="T1333" s="161"/>
      <c r="U1333" s="161"/>
    </row>
    <row r="1334" spans="11:21" s="3" customFormat="1" ht="12.75">
      <c r="K1334" s="160"/>
      <c r="T1334" s="161"/>
      <c r="U1334" s="161"/>
    </row>
    <row r="1335" spans="11:21" s="3" customFormat="1" ht="12.75">
      <c r="K1335" s="160"/>
      <c r="T1335" s="161"/>
      <c r="U1335" s="161"/>
    </row>
    <row r="1336" spans="11:21" s="3" customFormat="1" ht="12.75">
      <c r="K1336" s="160"/>
      <c r="T1336" s="161"/>
      <c r="U1336" s="161"/>
    </row>
    <row r="1337" spans="11:21" s="3" customFormat="1" ht="12.75">
      <c r="K1337" s="160"/>
      <c r="T1337" s="161"/>
      <c r="U1337" s="161"/>
    </row>
    <row r="1338" spans="11:21" s="3" customFormat="1" ht="12.75">
      <c r="K1338" s="160"/>
      <c r="T1338" s="161"/>
      <c r="U1338" s="161"/>
    </row>
    <row r="1339" spans="11:21" s="3" customFormat="1" ht="12.75">
      <c r="K1339" s="160"/>
      <c r="T1339" s="161"/>
      <c r="U1339" s="161"/>
    </row>
    <row r="1340" spans="11:21" s="3" customFormat="1" ht="12.75">
      <c r="K1340" s="160"/>
      <c r="T1340" s="161"/>
      <c r="U1340" s="161"/>
    </row>
    <row r="1341" spans="11:21" s="3" customFormat="1" ht="12.75">
      <c r="K1341" s="160"/>
      <c r="T1341" s="161"/>
      <c r="U1341" s="161"/>
    </row>
    <row r="1342" spans="11:21" s="3" customFormat="1" ht="12.75">
      <c r="K1342" s="160"/>
      <c r="T1342" s="161"/>
      <c r="U1342" s="161"/>
    </row>
    <row r="1343" spans="11:21" s="3" customFormat="1" ht="12.75">
      <c r="K1343" s="160"/>
      <c r="T1343" s="161"/>
      <c r="U1343" s="161"/>
    </row>
    <row r="1344" spans="11:21" s="3" customFormat="1" ht="12.75">
      <c r="K1344" s="160"/>
      <c r="T1344" s="161"/>
      <c r="U1344" s="161"/>
    </row>
    <row r="1345" spans="11:21" s="3" customFormat="1" ht="12.75">
      <c r="K1345" s="160"/>
      <c r="T1345" s="161"/>
      <c r="U1345" s="161"/>
    </row>
    <row r="1346" spans="11:21" s="3" customFormat="1" ht="12.75">
      <c r="K1346" s="160"/>
      <c r="T1346" s="161"/>
      <c r="U1346" s="161"/>
    </row>
    <row r="1347" spans="11:21" s="3" customFormat="1" ht="12.75">
      <c r="K1347" s="160"/>
      <c r="T1347" s="161"/>
      <c r="U1347" s="161"/>
    </row>
    <row r="1348" spans="11:21" s="3" customFormat="1" ht="12.75">
      <c r="K1348" s="160"/>
      <c r="T1348" s="161"/>
      <c r="U1348" s="161"/>
    </row>
    <row r="1349" spans="11:21" s="3" customFormat="1" ht="12.75">
      <c r="K1349" s="160"/>
      <c r="T1349" s="161"/>
      <c r="U1349" s="161"/>
    </row>
    <row r="1350" spans="11:21" s="3" customFormat="1" ht="12.75">
      <c r="K1350" s="160"/>
      <c r="T1350" s="161"/>
      <c r="U1350" s="161"/>
    </row>
    <row r="1351" spans="11:21" s="3" customFormat="1" ht="12.75">
      <c r="K1351" s="160"/>
      <c r="T1351" s="161"/>
      <c r="U1351" s="161"/>
    </row>
    <row r="1352" spans="11:21" s="3" customFormat="1" ht="12.75">
      <c r="K1352" s="160"/>
      <c r="T1352" s="161"/>
      <c r="U1352" s="161"/>
    </row>
    <row r="1353" spans="11:21" s="3" customFormat="1" ht="12.75">
      <c r="K1353" s="160"/>
      <c r="T1353" s="161"/>
      <c r="U1353" s="161"/>
    </row>
    <row r="1354" spans="11:21" s="3" customFormat="1" ht="12.75">
      <c r="K1354" s="160"/>
      <c r="T1354" s="161"/>
      <c r="U1354" s="161"/>
    </row>
    <row r="1355" spans="11:21" s="3" customFormat="1" ht="12.75">
      <c r="K1355" s="160"/>
      <c r="T1355" s="161"/>
      <c r="U1355" s="161"/>
    </row>
    <row r="1356" spans="11:21" s="3" customFormat="1" ht="12.75">
      <c r="K1356" s="160"/>
      <c r="T1356" s="161"/>
      <c r="U1356" s="161"/>
    </row>
    <row r="1357" spans="11:21" s="3" customFormat="1" ht="12.75">
      <c r="K1357" s="160"/>
      <c r="T1357" s="161"/>
      <c r="U1357" s="161"/>
    </row>
    <row r="1358" spans="11:21" s="3" customFormat="1" ht="12.75">
      <c r="K1358" s="160"/>
      <c r="T1358" s="161"/>
      <c r="U1358" s="161"/>
    </row>
    <row r="1359" spans="11:21" s="3" customFormat="1" ht="12.75">
      <c r="K1359" s="160"/>
      <c r="T1359" s="161"/>
      <c r="U1359" s="161"/>
    </row>
    <row r="1360" spans="11:21" s="3" customFormat="1" ht="12.75">
      <c r="K1360" s="160"/>
      <c r="T1360" s="161"/>
      <c r="U1360" s="161"/>
    </row>
    <row r="1361" spans="11:21" s="3" customFormat="1" ht="12.75">
      <c r="K1361" s="160"/>
      <c r="T1361" s="161"/>
      <c r="U1361" s="161"/>
    </row>
    <row r="1362" spans="11:21" s="3" customFormat="1" ht="12.75">
      <c r="K1362" s="160"/>
      <c r="T1362" s="161"/>
      <c r="U1362" s="161"/>
    </row>
    <row r="1363" spans="11:21" s="3" customFormat="1" ht="12.75">
      <c r="K1363" s="160"/>
      <c r="T1363" s="161"/>
      <c r="U1363" s="161"/>
    </row>
    <row r="1364" spans="11:21" s="3" customFormat="1" ht="12.75">
      <c r="K1364" s="160"/>
      <c r="T1364" s="161"/>
      <c r="U1364" s="161"/>
    </row>
    <row r="1365" spans="11:21" s="3" customFormat="1" ht="12.75">
      <c r="K1365" s="160"/>
      <c r="T1365" s="161"/>
      <c r="U1365" s="161"/>
    </row>
    <row r="1366" spans="11:21" s="3" customFormat="1" ht="12.75">
      <c r="K1366" s="160"/>
      <c r="T1366" s="161"/>
      <c r="U1366" s="161"/>
    </row>
    <row r="1367" spans="11:21" s="3" customFormat="1" ht="12.75">
      <c r="K1367" s="160"/>
      <c r="T1367" s="161"/>
      <c r="U1367" s="161"/>
    </row>
    <row r="1368" spans="11:21" s="3" customFormat="1" ht="12.75">
      <c r="K1368" s="160"/>
      <c r="T1368" s="161"/>
      <c r="U1368" s="161"/>
    </row>
    <row r="1369" spans="11:21" s="3" customFormat="1" ht="12.75">
      <c r="K1369" s="160"/>
      <c r="T1369" s="161"/>
      <c r="U1369" s="161"/>
    </row>
    <row r="1370" spans="11:21" s="3" customFormat="1" ht="12.75">
      <c r="K1370" s="160"/>
      <c r="T1370" s="161"/>
      <c r="U1370" s="161"/>
    </row>
    <row r="1371" spans="11:21" s="3" customFormat="1" ht="12.75">
      <c r="K1371" s="160"/>
      <c r="T1371" s="161"/>
      <c r="U1371" s="161"/>
    </row>
    <row r="1372" spans="11:21" s="3" customFormat="1" ht="12.75">
      <c r="K1372" s="160"/>
      <c r="T1372" s="161"/>
      <c r="U1372" s="161"/>
    </row>
    <row r="1373" spans="11:21" s="3" customFormat="1" ht="12.75">
      <c r="K1373" s="160"/>
      <c r="T1373" s="161"/>
      <c r="U1373" s="161"/>
    </row>
    <row r="1374" spans="11:21" s="3" customFormat="1" ht="12.75">
      <c r="K1374" s="160"/>
      <c r="T1374" s="161"/>
      <c r="U1374" s="161"/>
    </row>
    <row r="1375" spans="11:21" s="3" customFormat="1" ht="12.75">
      <c r="K1375" s="160"/>
      <c r="T1375" s="161"/>
      <c r="U1375" s="161"/>
    </row>
    <row r="1376" spans="11:21" s="3" customFormat="1" ht="12.75">
      <c r="K1376" s="160"/>
      <c r="T1376" s="161"/>
      <c r="U1376" s="161"/>
    </row>
    <row r="1377" spans="11:21" s="3" customFormat="1" ht="12.75">
      <c r="K1377" s="160"/>
      <c r="T1377" s="161"/>
      <c r="U1377" s="161"/>
    </row>
    <row r="1378" spans="11:21" s="3" customFormat="1" ht="12.75">
      <c r="K1378" s="160"/>
      <c r="T1378" s="161"/>
      <c r="U1378" s="161"/>
    </row>
    <row r="1379" spans="11:21" s="3" customFormat="1" ht="12.75">
      <c r="K1379" s="160"/>
      <c r="T1379" s="161"/>
      <c r="U1379" s="161"/>
    </row>
    <row r="1380" spans="11:21" s="3" customFormat="1" ht="12.75">
      <c r="K1380" s="160"/>
      <c r="T1380" s="161"/>
      <c r="U1380" s="161"/>
    </row>
    <row r="1381" spans="11:21" s="3" customFormat="1" ht="12.75">
      <c r="K1381" s="160"/>
      <c r="T1381" s="161"/>
      <c r="U1381" s="161"/>
    </row>
    <row r="1382" spans="11:21" s="3" customFormat="1" ht="12.75">
      <c r="K1382" s="160"/>
      <c r="T1382" s="161"/>
      <c r="U1382" s="161"/>
    </row>
    <row r="1383" spans="11:21" s="3" customFormat="1" ht="12.75">
      <c r="K1383" s="160"/>
      <c r="T1383" s="161"/>
      <c r="U1383" s="161"/>
    </row>
    <row r="1384" spans="11:21" s="3" customFormat="1" ht="12.75">
      <c r="K1384" s="160"/>
      <c r="T1384" s="161"/>
      <c r="U1384" s="161"/>
    </row>
    <row r="1385" spans="11:21" s="3" customFormat="1" ht="12.75">
      <c r="K1385" s="160"/>
      <c r="T1385" s="161"/>
      <c r="U1385" s="161"/>
    </row>
    <row r="1386" spans="11:21" s="3" customFormat="1" ht="12.75">
      <c r="K1386" s="160"/>
      <c r="T1386" s="161"/>
      <c r="U1386" s="161"/>
    </row>
    <row r="1387" spans="11:21" s="3" customFormat="1" ht="12.75">
      <c r="K1387" s="160"/>
      <c r="T1387" s="161"/>
      <c r="U1387" s="161"/>
    </row>
    <row r="1388" spans="11:21" s="3" customFormat="1" ht="12.75">
      <c r="K1388" s="160"/>
      <c r="T1388" s="161"/>
      <c r="U1388" s="161"/>
    </row>
    <row r="1389" spans="11:21" s="3" customFormat="1" ht="12.75">
      <c r="K1389" s="160"/>
      <c r="T1389" s="161"/>
      <c r="U1389" s="161"/>
    </row>
    <row r="1390" spans="11:21" s="3" customFormat="1" ht="12.75">
      <c r="K1390" s="160"/>
      <c r="T1390" s="161"/>
      <c r="U1390" s="161"/>
    </row>
    <row r="1391" spans="11:21" s="3" customFormat="1" ht="12.75">
      <c r="K1391" s="160"/>
      <c r="T1391" s="161"/>
      <c r="U1391" s="161"/>
    </row>
    <row r="1392" spans="11:21" s="3" customFormat="1" ht="12.75">
      <c r="K1392" s="160"/>
      <c r="T1392" s="161"/>
      <c r="U1392" s="161"/>
    </row>
    <row r="1393" spans="11:21" s="3" customFormat="1" ht="12.75">
      <c r="K1393" s="160"/>
      <c r="T1393" s="161"/>
      <c r="U1393" s="161"/>
    </row>
    <row r="1394" spans="11:21" s="3" customFormat="1" ht="12.75">
      <c r="K1394" s="160"/>
      <c r="T1394" s="161"/>
      <c r="U1394" s="161"/>
    </row>
    <row r="1395" spans="11:21" s="3" customFormat="1" ht="12.75">
      <c r="K1395" s="160"/>
      <c r="T1395" s="161"/>
      <c r="U1395" s="161"/>
    </row>
    <row r="1396" spans="11:21" s="3" customFormat="1" ht="12.75">
      <c r="K1396" s="160"/>
      <c r="T1396" s="161"/>
      <c r="U1396" s="161"/>
    </row>
    <row r="1397" spans="11:21" s="3" customFormat="1" ht="12.75">
      <c r="K1397" s="160"/>
      <c r="T1397" s="161"/>
      <c r="U1397" s="161"/>
    </row>
    <row r="1398" spans="11:21" s="3" customFormat="1" ht="12.75">
      <c r="K1398" s="160"/>
      <c r="T1398" s="161"/>
      <c r="U1398" s="161"/>
    </row>
    <row r="1399" spans="11:21" s="3" customFormat="1" ht="12.75">
      <c r="K1399" s="160"/>
      <c r="T1399" s="161"/>
      <c r="U1399" s="161"/>
    </row>
    <row r="1400" spans="11:21" s="3" customFormat="1" ht="12.75">
      <c r="K1400" s="160"/>
      <c r="T1400" s="161"/>
      <c r="U1400" s="161"/>
    </row>
    <row r="1401" spans="11:21" s="3" customFormat="1" ht="12.75">
      <c r="K1401" s="160"/>
      <c r="T1401" s="161"/>
      <c r="U1401" s="161"/>
    </row>
    <row r="1402" spans="11:21" s="3" customFormat="1" ht="12.75">
      <c r="K1402" s="160"/>
      <c r="T1402" s="161"/>
      <c r="U1402" s="161"/>
    </row>
    <row r="1403" spans="11:21" s="3" customFormat="1" ht="12.75">
      <c r="K1403" s="160"/>
      <c r="T1403" s="161"/>
      <c r="U1403" s="161"/>
    </row>
    <row r="1404" spans="11:21" s="3" customFormat="1" ht="12.75">
      <c r="K1404" s="160"/>
      <c r="T1404" s="161"/>
      <c r="U1404" s="161"/>
    </row>
    <row r="1405" spans="11:21" s="3" customFormat="1" ht="12.75">
      <c r="K1405" s="160"/>
      <c r="T1405" s="161"/>
      <c r="U1405" s="161"/>
    </row>
    <row r="1406" spans="11:21" s="3" customFormat="1" ht="12.75">
      <c r="K1406" s="160"/>
      <c r="T1406" s="161"/>
      <c r="U1406" s="161"/>
    </row>
    <row r="1407" spans="11:21" s="3" customFormat="1" ht="12.75">
      <c r="K1407" s="160"/>
      <c r="T1407" s="161"/>
      <c r="U1407" s="161"/>
    </row>
    <row r="1408" spans="11:21" s="3" customFormat="1" ht="12.75">
      <c r="K1408" s="160"/>
      <c r="T1408" s="161"/>
      <c r="U1408" s="161"/>
    </row>
    <row r="1409" spans="11:21" s="3" customFormat="1" ht="12.75">
      <c r="K1409" s="160"/>
      <c r="T1409" s="161"/>
      <c r="U1409" s="161"/>
    </row>
    <row r="1410" spans="11:21" s="3" customFormat="1" ht="12.75">
      <c r="K1410" s="160"/>
      <c r="T1410" s="161"/>
      <c r="U1410" s="161"/>
    </row>
    <row r="1411" spans="11:21" s="3" customFormat="1" ht="12.75">
      <c r="K1411" s="160"/>
      <c r="T1411" s="161"/>
      <c r="U1411" s="161"/>
    </row>
    <row r="1412" spans="11:21" s="3" customFormat="1" ht="12.75">
      <c r="K1412" s="160"/>
      <c r="T1412" s="161"/>
      <c r="U1412" s="161"/>
    </row>
    <row r="1413" spans="11:21" s="3" customFormat="1" ht="12.75">
      <c r="K1413" s="160"/>
      <c r="T1413" s="161"/>
      <c r="U1413" s="161"/>
    </row>
    <row r="1414" spans="11:21" s="3" customFormat="1" ht="12.75">
      <c r="K1414" s="160"/>
      <c r="T1414" s="161"/>
      <c r="U1414" s="161"/>
    </row>
    <row r="1415" spans="11:21" s="3" customFormat="1" ht="12.75">
      <c r="K1415" s="160"/>
      <c r="T1415" s="161"/>
      <c r="U1415" s="161"/>
    </row>
    <row r="1416" spans="11:21" s="3" customFormat="1" ht="12.75">
      <c r="K1416" s="160"/>
      <c r="T1416" s="161"/>
      <c r="U1416" s="161"/>
    </row>
    <row r="1417" spans="11:21" s="3" customFormat="1" ht="12.75">
      <c r="K1417" s="160"/>
      <c r="T1417" s="161"/>
      <c r="U1417" s="161"/>
    </row>
    <row r="1418" spans="11:21" s="3" customFormat="1" ht="12.75">
      <c r="K1418" s="160"/>
      <c r="T1418" s="161"/>
      <c r="U1418" s="161"/>
    </row>
    <row r="1419" spans="11:21" s="3" customFormat="1" ht="12.75">
      <c r="K1419" s="160"/>
      <c r="T1419" s="161"/>
      <c r="U1419" s="161"/>
    </row>
    <row r="1420" spans="11:21" s="3" customFormat="1" ht="12.75">
      <c r="K1420" s="160"/>
      <c r="T1420" s="161"/>
      <c r="U1420" s="161"/>
    </row>
    <row r="1421" spans="11:21" s="3" customFormat="1" ht="12.75">
      <c r="K1421" s="160"/>
      <c r="T1421" s="161"/>
      <c r="U1421" s="161"/>
    </row>
    <row r="1422" spans="11:21" s="3" customFormat="1" ht="12.75">
      <c r="K1422" s="160"/>
      <c r="T1422" s="161"/>
      <c r="U1422" s="161"/>
    </row>
    <row r="1423" spans="11:21" s="3" customFormat="1" ht="12.75">
      <c r="K1423" s="160"/>
      <c r="T1423" s="161"/>
      <c r="U1423" s="161"/>
    </row>
    <row r="1424" spans="11:21" s="3" customFormat="1" ht="12.75">
      <c r="K1424" s="160"/>
      <c r="T1424" s="161"/>
      <c r="U1424" s="161"/>
    </row>
    <row r="1425" spans="11:21" s="3" customFormat="1" ht="12.75">
      <c r="K1425" s="160"/>
      <c r="T1425" s="161"/>
      <c r="U1425" s="161"/>
    </row>
    <row r="1426" spans="11:21" s="3" customFormat="1" ht="12.75">
      <c r="K1426" s="160"/>
      <c r="T1426" s="161"/>
      <c r="U1426" s="161"/>
    </row>
    <row r="1427" spans="11:21" s="3" customFormat="1" ht="12.75">
      <c r="K1427" s="160"/>
      <c r="T1427" s="161"/>
      <c r="U1427" s="161"/>
    </row>
    <row r="1428" spans="11:21" s="3" customFormat="1" ht="12.75">
      <c r="K1428" s="160"/>
      <c r="T1428" s="161"/>
      <c r="U1428" s="161"/>
    </row>
    <row r="1429" spans="11:21" s="3" customFormat="1" ht="12.75">
      <c r="K1429" s="160"/>
      <c r="T1429" s="161"/>
      <c r="U1429" s="161"/>
    </row>
    <row r="1430" spans="11:21" s="3" customFormat="1" ht="12.75">
      <c r="K1430" s="160"/>
      <c r="T1430" s="161"/>
      <c r="U1430" s="161"/>
    </row>
    <row r="1431" spans="11:21" s="3" customFormat="1" ht="12.75">
      <c r="K1431" s="160"/>
      <c r="T1431" s="161"/>
      <c r="U1431" s="161"/>
    </row>
    <row r="1432" spans="11:21" s="3" customFormat="1" ht="12.75">
      <c r="K1432" s="160"/>
      <c r="T1432" s="161"/>
      <c r="U1432" s="161"/>
    </row>
    <row r="1433" spans="11:21" s="3" customFormat="1" ht="12.75">
      <c r="K1433" s="160"/>
      <c r="T1433" s="161"/>
      <c r="U1433" s="161"/>
    </row>
    <row r="1434" spans="11:21" s="3" customFormat="1" ht="12.75">
      <c r="K1434" s="160"/>
      <c r="T1434" s="161"/>
      <c r="U1434" s="161"/>
    </row>
    <row r="1435" spans="11:21" s="3" customFormat="1" ht="12.75">
      <c r="K1435" s="160"/>
      <c r="T1435" s="161"/>
      <c r="U1435" s="161"/>
    </row>
    <row r="1436" spans="11:21" s="3" customFormat="1" ht="12.75">
      <c r="K1436" s="160"/>
      <c r="T1436" s="161"/>
      <c r="U1436" s="161"/>
    </row>
    <row r="1437" spans="11:21" s="3" customFormat="1" ht="12.75">
      <c r="K1437" s="160"/>
      <c r="T1437" s="161"/>
      <c r="U1437" s="161"/>
    </row>
    <row r="1438" spans="11:21" s="3" customFormat="1" ht="12.75">
      <c r="K1438" s="160"/>
      <c r="T1438" s="161"/>
      <c r="U1438" s="161"/>
    </row>
    <row r="1439" spans="11:21" s="3" customFormat="1" ht="12.75">
      <c r="K1439" s="160"/>
      <c r="T1439" s="161"/>
      <c r="U1439" s="161"/>
    </row>
    <row r="1440" spans="11:21" s="3" customFormat="1" ht="12.75">
      <c r="K1440" s="160"/>
      <c r="T1440" s="161"/>
      <c r="U1440" s="161"/>
    </row>
    <row r="1441" spans="11:21" s="3" customFormat="1" ht="12.75">
      <c r="K1441" s="160"/>
      <c r="T1441" s="161"/>
      <c r="U1441" s="161"/>
    </row>
    <row r="1442" spans="11:21" s="3" customFormat="1" ht="12.75">
      <c r="K1442" s="160"/>
      <c r="T1442" s="161"/>
      <c r="U1442" s="161"/>
    </row>
    <row r="1443" spans="11:21" s="3" customFormat="1" ht="12.75">
      <c r="K1443" s="160"/>
      <c r="T1443" s="161"/>
      <c r="U1443" s="161"/>
    </row>
    <row r="1444" spans="11:21" s="3" customFormat="1" ht="12.75">
      <c r="K1444" s="160"/>
      <c r="T1444" s="161"/>
      <c r="U1444" s="161"/>
    </row>
    <row r="1445" spans="11:21" s="3" customFormat="1" ht="12.75">
      <c r="K1445" s="160"/>
      <c r="T1445" s="161"/>
      <c r="U1445" s="161"/>
    </row>
    <row r="1446" spans="11:21" s="3" customFormat="1" ht="12.75">
      <c r="K1446" s="160"/>
      <c r="T1446" s="161"/>
      <c r="U1446" s="161"/>
    </row>
    <row r="1447" spans="11:21" s="3" customFormat="1" ht="12.75">
      <c r="K1447" s="160"/>
      <c r="T1447" s="161"/>
      <c r="U1447" s="161"/>
    </row>
    <row r="1448" spans="11:21" s="3" customFormat="1" ht="12.75">
      <c r="K1448" s="160"/>
      <c r="T1448" s="161"/>
      <c r="U1448" s="161"/>
    </row>
    <row r="1449" spans="11:21" s="3" customFormat="1" ht="12.75">
      <c r="K1449" s="160"/>
      <c r="T1449" s="161"/>
      <c r="U1449" s="161"/>
    </row>
    <row r="1450" spans="11:21" s="3" customFormat="1" ht="12.75">
      <c r="K1450" s="160"/>
      <c r="T1450" s="161"/>
      <c r="U1450" s="161"/>
    </row>
    <row r="1451" spans="11:21" s="3" customFormat="1" ht="12.75">
      <c r="K1451" s="160"/>
      <c r="T1451" s="161"/>
      <c r="U1451" s="161"/>
    </row>
    <row r="1452" spans="11:21" s="3" customFormat="1" ht="12.75">
      <c r="K1452" s="160"/>
      <c r="T1452" s="161"/>
      <c r="U1452" s="161"/>
    </row>
    <row r="1453" spans="11:21" s="3" customFormat="1" ht="12.75">
      <c r="K1453" s="160"/>
      <c r="T1453" s="161"/>
      <c r="U1453" s="161"/>
    </row>
    <row r="1454" spans="11:21" s="3" customFormat="1" ht="12.75">
      <c r="K1454" s="160"/>
      <c r="T1454" s="161"/>
      <c r="U1454" s="161"/>
    </row>
    <row r="1455" spans="11:21" s="3" customFormat="1" ht="12.75">
      <c r="K1455" s="160"/>
      <c r="T1455" s="161"/>
      <c r="U1455" s="161"/>
    </row>
    <row r="1456" spans="11:21" s="3" customFormat="1" ht="12.75">
      <c r="K1456" s="160"/>
      <c r="T1456" s="161"/>
      <c r="U1456" s="161"/>
    </row>
    <row r="1457" spans="11:21" s="3" customFormat="1" ht="12.75">
      <c r="K1457" s="160"/>
      <c r="T1457" s="161"/>
      <c r="U1457" s="161"/>
    </row>
    <row r="1458" spans="11:21" s="3" customFormat="1" ht="12.75">
      <c r="K1458" s="160"/>
      <c r="T1458" s="161"/>
      <c r="U1458" s="161"/>
    </row>
    <row r="1459" spans="11:21" s="3" customFormat="1" ht="12.75">
      <c r="K1459" s="160"/>
      <c r="T1459" s="161"/>
      <c r="U1459" s="161"/>
    </row>
    <row r="1460" spans="11:21" s="3" customFormat="1" ht="12.75">
      <c r="K1460" s="160"/>
      <c r="T1460" s="161"/>
      <c r="U1460" s="161"/>
    </row>
    <row r="1461" spans="11:21" s="3" customFormat="1" ht="12.75">
      <c r="K1461" s="160"/>
      <c r="T1461" s="161"/>
      <c r="U1461" s="161"/>
    </row>
    <row r="1462" spans="11:21" s="3" customFormat="1" ht="12.75">
      <c r="K1462" s="160"/>
      <c r="T1462" s="161"/>
      <c r="U1462" s="161"/>
    </row>
    <row r="1463" spans="11:21" s="3" customFormat="1" ht="12.75">
      <c r="K1463" s="160"/>
      <c r="T1463" s="161"/>
      <c r="U1463" s="161"/>
    </row>
    <row r="1464" spans="11:21" s="3" customFormat="1" ht="12.75">
      <c r="K1464" s="160"/>
      <c r="T1464" s="161"/>
      <c r="U1464" s="161"/>
    </row>
    <row r="1465" spans="11:21" s="3" customFormat="1" ht="12.75">
      <c r="K1465" s="160"/>
      <c r="T1465" s="161"/>
      <c r="U1465" s="161"/>
    </row>
    <row r="1466" spans="11:21" s="3" customFormat="1" ht="12.75">
      <c r="K1466" s="160"/>
      <c r="T1466" s="161"/>
      <c r="U1466" s="161"/>
    </row>
    <row r="1467" spans="11:21" s="3" customFormat="1" ht="12.75">
      <c r="K1467" s="160"/>
      <c r="T1467" s="161"/>
      <c r="U1467" s="161"/>
    </row>
    <row r="1468" spans="11:21" s="3" customFormat="1" ht="12.75">
      <c r="K1468" s="160"/>
      <c r="T1468" s="161"/>
      <c r="U1468" s="161"/>
    </row>
    <row r="1469" spans="11:21" s="3" customFormat="1" ht="12.75">
      <c r="K1469" s="160"/>
      <c r="T1469" s="161"/>
      <c r="U1469" s="161"/>
    </row>
    <row r="1470" spans="11:21" s="3" customFormat="1" ht="12.75">
      <c r="K1470" s="160"/>
      <c r="T1470" s="161"/>
      <c r="U1470" s="161"/>
    </row>
    <row r="1471" spans="11:21" s="3" customFormat="1" ht="12.75">
      <c r="K1471" s="160"/>
      <c r="T1471" s="161"/>
      <c r="U1471" s="161"/>
    </row>
    <row r="1472" spans="11:21" s="3" customFormat="1" ht="12.75">
      <c r="K1472" s="160"/>
      <c r="T1472" s="161"/>
      <c r="U1472" s="161"/>
    </row>
    <row r="1473" spans="11:21" s="3" customFormat="1" ht="12.75">
      <c r="K1473" s="160"/>
      <c r="T1473" s="161"/>
      <c r="U1473" s="161"/>
    </row>
    <row r="1474" spans="11:21" s="3" customFormat="1" ht="12.75">
      <c r="K1474" s="160"/>
      <c r="T1474" s="161"/>
      <c r="U1474" s="161"/>
    </row>
    <row r="1475" spans="11:21" s="3" customFormat="1" ht="12.75">
      <c r="K1475" s="160"/>
      <c r="T1475" s="161"/>
      <c r="U1475" s="161"/>
    </row>
    <row r="1476" spans="11:21" s="3" customFormat="1" ht="12.75">
      <c r="K1476" s="160"/>
      <c r="T1476" s="161"/>
      <c r="U1476" s="161"/>
    </row>
    <row r="1477" spans="11:21" s="3" customFormat="1" ht="12.75">
      <c r="K1477" s="160"/>
      <c r="T1477" s="161"/>
      <c r="U1477" s="161"/>
    </row>
    <row r="1478" spans="11:21" s="3" customFormat="1" ht="12.75">
      <c r="K1478" s="160"/>
      <c r="T1478" s="161"/>
      <c r="U1478" s="161"/>
    </row>
    <row r="1479" spans="11:21" s="3" customFormat="1" ht="12.75">
      <c r="K1479" s="160"/>
      <c r="T1479" s="161"/>
      <c r="U1479" s="161"/>
    </row>
    <row r="1480" spans="11:21" s="3" customFormat="1" ht="12.75">
      <c r="K1480" s="160"/>
      <c r="T1480" s="161"/>
      <c r="U1480" s="161"/>
    </row>
    <row r="1481" spans="11:21" s="3" customFormat="1" ht="12.75">
      <c r="K1481" s="160"/>
      <c r="T1481" s="161"/>
      <c r="U1481" s="161"/>
    </row>
    <row r="1482" spans="11:21" s="3" customFormat="1" ht="12.75">
      <c r="K1482" s="160"/>
      <c r="T1482" s="161"/>
      <c r="U1482" s="161"/>
    </row>
    <row r="1483" spans="11:21" s="3" customFormat="1" ht="12.75">
      <c r="K1483" s="160"/>
      <c r="T1483" s="161"/>
      <c r="U1483" s="161"/>
    </row>
    <row r="1484" spans="11:21" s="3" customFormat="1" ht="12.75">
      <c r="K1484" s="160"/>
      <c r="T1484" s="161"/>
      <c r="U1484" s="161"/>
    </row>
    <row r="1485" spans="11:21" s="3" customFormat="1" ht="12.75">
      <c r="K1485" s="160"/>
      <c r="T1485" s="161"/>
      <c r="U1485" s="161"/>
    </row>
    <row r="1486" spans="11:21" s="3" customFormat="1" ht="12.75">
      <c r="K1486" s="160"/>
      <c r="T1486" s="161"/>
      <c r="U1486" s="161"/>
    </row>
    <row r="1487" spans="11:21" s="3" customFormat="1" ht="12.75">
      <c r="K1487" s="160"/>
      <c r="T1487" s="161"/>
      <c r="U1487" s="161"/>
    </row>
    <row r="1488" spans="11:21" s="3" customFormat="1" ht="12.75">
      <c r="K1488" s="160"/>
      <c r="T1488" s="161"/>
      <c r="U1488" s="161"/>
    </row>
    <row r="1489" spans="11:21" s="3" customFormat="1" ht="12.75">
      <c r="K1489" s="160"/>
      <c r="T1489" s="161"/>
      <c r="U1489" s="161"/>
    </row>
    <row r="1490" spans="11:21" s="3" customFormat="1" ht="12.75">
      <c r="K1490" s="160"/>
      <c r="T1490" s="161"/>
      <c r="U1490" s="161"/>
    </row>
    <row r="1491" spans="11:21" s="3" customFormat="1" ht="12.75">
      <c r="K1491" s="160"/>
      <c r="T1491" s="161"/>
      <c r="U1491" s="161"/>
    </row>
    <row r="1492" spans="11:21" s="3" customFormat="1" ht="12.75">
      <c r="K1492" s="160"/>
      <c r="T1492" s="161"/>
      <c r="U1492" s="161"/>
    </row>
    <row r="1493" spans="11:21" s="3" customFormat="1" ht="12.75">
      <c r="K1493" s="160"/>
      <c r="T1493" s="161"/>
      <c r="U1493" s="161"/>
    </row>
    <row r="1494" spans="11:21" s="3" customFormat="1" ht="12.75">
      <c r="K1494" s="160"/>
      <c r="T1494" s="161"/>
      <c r="U1494" s="161"/>
    </row>
    <row r="1495" spans="11:21" s="3" customFormat="1" ht="12.75">
      <c r="K1495" s="160"/>
      <c r="T1495" s="161"/>
      <c r="U1495" s="161"/>
    </row>
    <row r="1496" spans="11:21" s="3" customFormat="1" ht="12.75">
      <c r="K1496" s="160"/>
      <c r="T1496" s="161"/>
      <c r="U1496" s="161"/>
    </row>
    <row r="1497" spans="11:21" s="3" customFormat="1" ht="12.75">
      <c r="K1497" s="160"/>
      <c r="T1497" s="161"/>
      <c r="U1497" s="161"/>
    </row>
    <row r="1498" spans="11:21" s="3" customFormat="1" ht="12.75">
      <c r="K1498" s="160"/>
      <c r="T1498" s="161"/>
      <c r="U1498" s="161"/>
    </row>
    <row r="1499" spans="11:21" s="3" customFormat="1" ht="12.75">
      <c r="K1499" s="160"/>
      <c r="T1499" s="161"/>
      <c r="U1499" s="161"/>
    </row>
    <row r="1500" spans="11:21" s="3" customFormat="1" ht="12.75">
      <c r="K1500" s="160"/>
      <c r="T1500" s="161"/>
      <c r="U1500" s="161"/>
    </row>
    <row r="1501" spans="11:21" s="3" customFormat="1" ht="12.75">
      <c r="K1501" s="160"/>
      <c r="T1501" s="161"/>
      <c r="U1501" s="161"/>
    </row>
    <row r="1502" spans="11:21" s="3" customFormat="1" ht="12.75">
      <c r="K1502" s="160"/>
      <c r="T1502" s="161"/>
      <c r="U1502" s="161"/>
    </row>
    <row r="1503" spans="11:21" s="3" customFormat="1" ht="12.75">
      <c r="K1503" s="160"/>
      <c r="T1503" s="161"/>
      <c r="U1503" s="161"/>
    </row>
    <row r="1504" spans="11:21" s="3" customFormat="1" ht="12.75">
      <c r="K1504" s="160"/>
      <c r="T1504" s="161"/>
      <c r="U1504" s="161"/>
    </row>
    <row r="1505" spans="11:21" s="3" customFormat="1" ht="12.75">
      <c r="K1505" s="160"/>
      <c r="T1505" s="161"/>
      <c r="U1505" s="161"/>
    </row>
    <row r="1506" spans="11:21" s="3" customFormat="1" ht="12.75">
      <c r="K1506" s="160"/>
      <c r="T1506" s="161"/>
      <c r="U1506" s="161"/>
    </row>
    <row r="1507" spans="11:21" s="3" customFormat="1" ht="12.75">
      <c r="K1507" s="160"/>
      <c r="T1507" s="161"/>
      <c r="U1507" s="161"/>
    </row>
    <row r="1508" spans="11:21" s="3" customFormat="1" ht="12.75">
      <c r="K1508" s="160"/>
      <c r="T1508" s="161"/>
      <c r="U1508" s="161"/>
    </row>
    <row r="1509" spans="11:21" s="3" customFormat="1" ht="12.75">
      <c r="K1509" s="160"/>
      <c r="T1509" s="161"/>
      <c r="U1509" s="161"/>
    </row>
    <row r="1510" spans="11:21" s="3" customFormat="1" ht="12.75">
      <c r="K1510" s="160"/>
      <c r="T1510" s="161"/>
      <c r="U1510" s="161"/>
    </row>
    <row r="1511" spans="11:21" s="3" customFormat="1" ht="12.75">
      <c r="K1511" s="160"/>
      <c r="T1511" s="161"/>
      <c r="U1511" s="161"/>
    </row>
    <row r="1512" spans="11:21" s="3" customFormat="1" ht="12.75">
      <c r="K1512" s="160"/>
      <c r="T1512" s="161"/>
      <c r="U1512" s="161"/>
    </row>
    <row r="1513" spans="11:21" s="3" customFormat="1" ht="12.75">
      <c r="K1513" s="160"/>
      <c r="T1513" s="161"/>
      <c r="U1513" s="161"/>
    </row>
    <row r="1514" spans="11:21" s="3" customFormat="1" ht="12.75">
      <c r="K1514" s="160"/>
      <c r="T1514" s="161"/>
      <c r="U1514" s="161"/>
    </row>
    <row r="1515" spans="11:21" s="3" customFormat="1" ht="12.75">
      <c r="K1515" s="160"/>
      <c r="T1515" s="161"/>
      <c r="U1515" s="161"/>
    </row>
    <row r="1516" spans="11:21" s="3" customFormat="1" ht="12.75">
      <c r="K1516" s="160"/>
      <c r="T1516" s="161"/>
      <c r="U1516" s="161"/>
    </row>
    <row r="1517" spans="11:21" s="3" customFormat="1" ht="12.75">
      <c r="K1517" s="160"/>
      <c r="T1517" s="161"/>
      <c r="U1517" s="161"/>
    </row>
    <row r="1518" spans="11:21" s="3" customFormat="1" ht="12.75">
      <c r="K1518" s="160"/>
      <c r="T1518" s="161"/>
      <c r="U1518" s="161"/>
    </row>
    <row r="1519" spans="11:21" s="3" customFormat="1" ht="12.75">
      <c r="K1519" s="160"/>
      <c r="T1519" s="161"/>
      <c r="U1519" s="161"/>
    </row>
    <row r="1520" spans="11:21" s="3" customFormat="1" ht="12.75">
      <c r="K1520" s="160"/>
      <c r="T1520" s="161"/>
      <c r="U1520" s="161"/>
    </row>
    <row r="1521" spans="11:21" s="3" customFormat="1" ht="12.75">
      <c r="K1521" s="160"/>
      <c r="T1521" s="161"/>
      <c r="U1521" s="161"/>
    </row>
    <row r="1522" spans="11:21" s="3" customFormat="1" ht="12.75">
      <c r="K1522" s="160"/>
      <c r="T1522" s="161"/>
      <c r="U1522" s="161"/>
    </row>
    <row r="1523" spans="11:21" s="3" customFormat="1" ht="12.75">
      <c r="K1523" s="160"/>
      <c r="T1523" s="161"/>
      <c r="U1523" s="161"/>
    </row>
    <row r="1524" spans="11:21" s="3" customFormat="1" ht="12.75">
      <c r="K1524" s="160"/>
      <c r="T1524" s="161"/>
      <c r="U1524" s="161"/>
    </row>
    <row r="1525" spans="11:21" s="3" customFormat="1" ht="12.75">
      <c r="K1525" s="160"/>
      <c r="T1525" s="161"/>
      <c r="U1525" s="161"/>
    </row>
    <row r="1526" spans="11:21" s="3" customFormat="1" ht="12.75">
      <c r="K1526" s="160"/>
      <c r="T1526" s="161"/>
      <c r="U1526" s="161"/>
    </row>
    <row r="1527" spans="11:21" s="3" customFormat="1" ht="12.75">
      <c r="K1527" s="160"/>
      <c r="T1527" s="161"/>
      <c r="U1527" s="161"/>
    </row>
    <row r="1528" spans="11:21" s="3" customFormat="1" ht="12.75">
      <c r="K1528" s="160"/>
      <c r="T1528" s="161"/>
      <c r="U1528" s="161"/>
    </row>
    <row r="1529" spans="11:21" s="3" customFormat="1" ht="12.75">
      <c r="K1529" s="160"/>
      <c r="T1529" s="161"/>
      <c r="U1529" s="161"/>
    </row>
    <row r="1530" spans="11:21" s="3" customFormat="1" ht="12.75">
      <c r="K1530" s="160"/>
      <c r="T1530" s="161"/>
      <c r="U1530" s="161"/>
    </row>
    <row r="1531" spans="11:21" s="3" customFormat="1" ht="12.75">
      <c r="K1531" s="160"/>
      <c r="T1531" s="161"/>
      <c r="U1531" s="161"/>
    </row>
    <row r="1532" spans="11:21" s="3" customFormat="1" ht="12.75">
      <c r="K1532" s="160"/>
      <c r="T1532" s="161"/>
      <c r="U1532" s="161"/>
    </row>
    <row r="1533" spans="11:21" s="3" customFormat="1" ht="12.75">
      <c r="K1533" s="160"/>
      <c r="T1533" s="161"/>
      <c r="U1533" s="161"/>
    </row>
    <row r="1534" spans="11:21" s="3" customFormat="1" ht="12.75">
      <c r="K1534" s="160"/>
      <c r="T1534" s="161"/>
      <c r="U1534" s="161"/>
    </row>
    <row r="1535" spans="11:21" s="3" customFormat="1" ht="12.75">
      <c r="K1535" s="160"/>
      <c r="T1535" s="161"/>
      <c r="U1535" s="161"/>
    </row>
    <row r="1536" spans="11:21" s="3" customFormat="1" ht="12.75">
      <c r="K1536" s="160"/>
      <c r="T1536" s="161"/>
      <c r="U1536" s="161"/>
    </row>
    <row r="1537" spans="11:21" s="3" customFormat="1" ht="12.75">
      <c r="K1537" s="160"/>
      <c r="T1537" s="161"/>
      <c r="U1537" s="161"/>
    </row>
    <row r="1538" spans="11:21" s="3" customFormat="1" ht="12.75">
      <c r="K1538" s="160"/>
      <c r="T1538" s="161"/>
      <c r="U1538" s="161"/>
    </row>
    <row r="1539" spans="11:21" s="3" customFormat="1" ht="12.75">
      <c r="K1539" s="160"/>
      <c r="T1539" s="161"/>
      <c r="U1539" s="161"/>
    </row>
    <row r="1540" spans="11:21" s="3" customFormat="1" ht="12.75">
      <c r="K1540" s="160"/>
      <c r="T1540" s="161"/>
      <c r="U1540" s="161"/>
    </row>
    <row r="1541" spans="11:21" s="3" customFormat="1" ht="12.75">
      <c r="K1541" s="160"/>
      <c r="T1541" s="161"/>
      <c r="U1541" s="161"/>
    </row>
    <row r="1542" spans="11:21" s="3" customFormat="1" ht="12.75">
      <c r="K1542" s="160"/>
      <c r="T1542" s="161"/>
      <c r="U1542" s="161"/>
    </row>
    <row r="1543" spans="11:21" s="3" customFormat="1" ht="12.75">
      <c r="K1543" s="160"/>
      <c r="T1543" s="161"/>
      <c r="U1543" s="161"/>
    </row>
    <row r="1544" spans="11:21" s="3" customFormat="1" ht="12.75">
      <c r="K1544" s="160"/>
      <c r="T1544" s="161"/>
      <c r="U1544" s="161"/>
    </row>
    <row r="1545" spans="11:21" s="3" customFormat="1" ht="12.75">
      <c r="K1545" s="160"/>
      <c r="T1545" s="161"/>
      <c r="U1545" s="161"/>
    </row>
    <row r="1546" spans="11:21" s="3" customFormat="1" ht="12.75">
      <c r="K1546" s="160"/>
      <c r="T1546" s="161"/>
      <c r="U1546" s="161"/>
    </row>
    <row r="1547" spans="11:21" s="3" customFormat="1" ht="12.75">
      <c r="K1547" s="160"/>
      <c r="T1547" s="161"/>
      <c r="U1547" s="161"/>
    </row>
    <row r="1548" spans="11:21" s="3" customFormat="1" ht="12.75">
      <c r="K1548" s="160"/>
      <c r="T1548" s="161"/>
      <c r="U1548" s="161"/>
    </row>
    <row r="1549" spans="11:21" s="3" customFormat="1" ht="12.75">
      <c r="K1549" s="160"/>
      <c r="T1549" s="161"/>
      <c r="U1549" s="161"/>
    </row>
    <row r="1550" spans="11:21" s="3" customFormat="1" ht="12.75">
      <c r="K1550" s="160"/>
      <c r="T1550" s="161"/>
      <c r="U1550" s="161"/>
    </row>
    <row r="1551" spans="11:21" s="3" customFormat="1" ht="12.75">
      <c r="K1551" s="160"/>
      <c r="T1551" s="161"/>
      <c r="U1551" s="161"/>
    </row>
    <row r="1552" spans="11:21" s="3" customFormat="1" ht="12.75">
      <c r="K1552" s="160"/>
      <c r="T1552" s="161"/>
      <c r="U1552" s="161"/>
    </row>
    <row r="1553" spans="11:21" s="3" customFormat="1" ht="12.75">
      <c r="K1553" s="160"/>
      <c r="T1553" s="161"/>
      <c r="U1553" s="161"/>
    </row>
    <row r="1554" spans="11:21" s="3" customFormat="1" ht="12.75">
      <c r="K1554" s="160"/>
      <c r="T1554" s="161"/>
      <c r="U1554" s="161"/>
    </row>
    <row r="1555" spans="11:21" s="3" customFormat="1" ht="12.75">
      <c r="K1555" s="160"/>
      <c r="T1555" s="161"/>
      <c r="U1555" s="161"/>
    </row>
    <row r="1556" spans="11:21" s="3" customFormat="1" ht="12.75">
      <c r="K1556" s="160"/>
      <c r="T1556" s="161"/>
      <c r="U1556" s="161"/>
    </row>
    <row r="1557" spans="11:21" s="3" customFormat="1" ht="12.75">
      <c r="K1557" s="160"/>
      <c r="T1557" s="161"/>
      <c r="U1557" s="161"/>
    </row>
    <row r="1558" spans="11:21" s="3" customFormat="1" ht="12.75">
      <c r="K1558" s="160"/>
      <c r="T1558" s="161"/>
      <c r="U1558" s="161"/>
    </row>
    <row r="1559" spans="11:21" s="3" customFormat="1" ht="12.75">
      <c r="K1559" s="160"/>
      <c r="T1559" s="161"/>
      <c r="U1559" s="161"/>
    </row>
    <row r="1560" spans="11:21" s="3" customFormat="1" ht="12.75">
      <c r="K1560" s="160"/>
      <c r="T1560" s="161"/>
      <c r="U1560" s="161"/>
    </row>
    <row r="1561" spans="11:21" s="3" customFormat="1" ht="12.75">
      <c r="K1561" s="160"/>
      <c r="T1561" s="161"/>
      <c r="U1561" s="161"/>
    </row>
    <row r="1562" spans="11:21" s="3" customFormat="1" ht="12.75">
      <c r="K1562" s="160"/>
      <c r="T1562" s="161"/>
      <c r="U1562" s="161"/>
    </row>
    <row r="1563" spans="11:21" s="3" customFormat="1" ht="12.75">
      <c r="K1563" s="160"/>
      <c r="T1563" s="161"/>
      <c r="U1563" s="161"/>
    </row>
    <row r="1564" spans="11:21" s="3" customFormat="1" ht="12.75">
      <c r="K1564" s="160"/>
      <c r="T1564" s="161"/>
      <c r="U1564" s="161"/>
    </row>
    <row r="1565" spans="11:21" s="3" customFormat="1" ht="12.75">
      <c r="K1565" s="160"/>
      <c r="T1565" s="161"/>
      <c r="U1565" s="161"/>
    </row>
    <row r="1566" spans="11:21" s="3" customFormat="1" ht="12.75">
      <c r="K1566" s="160"/>
      <c r="T1566" s="161"/>
      <c r="U1566" s="161"/>
    </row>
    <row r="1567" spans="11:21" s="3" customFormat="1" ht="12.75">
      <c r="K1567" s="160"/>
      <c r="T1567" s="161"/>
      <c r="U1567" s="161"/>
    </row>
    <row r="1568" spans="11:21" s="3" customFormat="1" ht="12.75">
      <c r="K1568" s="160"/>
      <c r="T1568" s="161"/>
      <c r="U1568" s="161"/>
    </row>
    <row r="1569" spans="11:21" s="3" customFormat="1" ht="12.75">
      <c r="K1569" s="160"/>
      <c r="T1569" s="161"/>
      <c r="U1569" s="161"/>
    </row>
    <row r="1570" spans="11:21" s="3" customFormat="1" ht="12.75">
      <c r="K1570" s="160"/>
      <c r="T1570" s="161"/>
      <c r="U1570" s="161"/>
    </row>
    <row r="1571" spans="11:21" s="3" customFormat="1" ht="12.75">
      <c r="K1571" s="160"/>
      <c r="T1571" s="161"/>
      <c r="U1571" s="161"/>
    </row>
    <row r="1572" spans="11:21" s="3" customFormat="1" ht="12.75">
      <c r="K1572" s="160"/>
      <c r="T1572" s="161"/>
      <c r="U1572" s="161"/>
    </row>
    <row r="1573" spans="11:21" s="3" customFormat="1" ht="12.75">
      <c r="K1573" s="160"/>
      <c r="T1573" s="161"/>
      <c r="U1573" s="161"/>
    </row>
    <row r="1574" spans="11:21" s="3" customFormat="1" ht="12.75">
      <c r="K1574" s="160"/>
      <c r="T1574" s="161"/>
      <c r="U1574" s="161"/>
    </row>
    <row r="1575" spans="11:21" s="3" customFormat="1" ht="12.75">
      <c r="K1575" s="160"/>
      <c r="T1575" s="161"/>
      <c r="U1575" s="161"/>
    </row>
    <row r="1576" spans="11:21" s="3" customFormat="1" ht="12.75">
      <c r="K1576" s="160"/>
      <c r="T1576" s="161"/>
      <c r="U1576" s="161"/>
    </row>
    <row r="1577" spans="11:21" s="3" customFormat="1" ht="12.75">
      <c r="K1577" s="160"/>
      <c r="T1577" s="161"/>
      <c r="U1577" s="161"/>
    </row>
    <row r="1578" spans="11:21" s="3" customFormat="1" ht="12.75">
      <c r="K1578" s="160"/>
      <c r="T1578" s="161"/>
      <c r="U1578" s="161"/>
    </row>
    <row r="1579" spans="11:21" s="3" customFormat="1" ht="12.75">
      <c r="K1579" s="160"/>
      <c r="T1579" s="161"/>
      <c r="U1579" s="161"/>
    </row>
    <row r="1580" spans="11:21" s="3" customFormat="1" ht="12.75">
      <c r="K1580" s="160"/>
      <c r="T1580" s="161"/>
      <c r="U1580" s="161"/>
    </row>
    <row r="1581" spans="11:21" s="3" customFormat="1" ht="12.75">
      <c r="K1581" s="160"/>
      <c r="T1581" s="161"/>
      <c r="U1581" s="161"/>
    </row>
    <row r="1582" spans="11:21" s="3" customFormat="1" ht="12.75">
      <c r="K1582" s="160"/>
      <c r="T1582" s="161"/>
      <c r="U1582" s="161"/>
    </row>
    <row r="1583" spans="11:21" s="3" customFormat="1" ht="12.75">
      <c r="K1583" s="160"/>
      <c r="T1583" s="161"/>
      <c r="U1583" s="161"/>
    </row>
    <row r="1584" spans="11:21" s="3" customFormat="1" ht="12.75">
      <c r="K1584" s="160"/>
      <c r="T1584" s="161"/>
      <c r="U1584" s="161"/>
    </row>
    <row r="1585" spans="11:21" s="3" customFormat="1" ht="12.75">
      <c r="K1585" s="160"/>
      <c r="T1585" s="161"/>
      <c r="U1585" s="161"/>
    </row>
    <row r="1586" spans="11:21" s="3" customFormat="1" ht="12.75">
      <c r="K1586" s="160"/>
      <c r="T1586" s="161"/>
      <c r="U1586" s="161"/>
    </row>
    <row r="1587" spans="11:21" s="3" customFormat="1" ht="12.75">
      <c r="K1587" s="160"/>
      <c r="T1587" s="161"/>
      <c r="U1587" s="161"/>
    </row>
    <row r="1588" spans="11:21" s="3" customFormat="1" ht="12.75">
      <c r="K1588" s="160"/>
      <c r="T1588" s="161"/>
      <c r="U1588" s="161"/>
    </row>
    <row r="1589" spans="11:21" s="3" customFormat="1" ht="12.75">
      <c r="K1589" s="160"/>
      <c r="T1589" s="161"/>
      <c r="U1589" s="161"/>
    </row>
    <row r="1590" spans="11:21" s="3" customFormat="1" ht="12.75">
      <c r="K1590" s="160"/>
      <c r="T1590" s="161"/>
      <c r="U1590" s="161"/>
    </row>
    <row r="1591" spans="11:21" s="3" customFormat="1" ht="12.75">
      <c r="K1591" s="160"/>
      <c r="T1591" s="161"/>
      <c r="U1591" s="161"/>
    </row>
    <row r="1592" spans="11:21" s="3" customFormat="1" ht="12.75">
      <c r="K1592" s="160"/>
      <c r="T1592" s="161"/>
      <c r="U1592" s="161"/>
    </row>
    <row r="1593" spans="11:21" s="3" customFormat="1" ht="12.75">
      <c r="K1593" s="160"/>
      <c r="T1593" s="161"/>
      <c r="U1593" s="161"/>
    </row>
    <row r="1594" spans="11:21" s="3" customFormat="1" ht="12.75">
      <c r="K1594" s="160"/>
      <c r="T1594" s="161"/>
      <c r="U1594" s="161"/>
    </row>
    <row r="1595" spans="11:21" s="3" customFormat="1" ht="12.75">
      <c r="K1595" s="160"/>
      <c r="T1595" s="161"/>
      <c r="U1595" s="161"/>
    </row>
    <row r="1596" spans="11:21" s="3" customFormat="1" ht="12.75">
      <c r="K1596" s="160"/>
      <c r="T1596" s="161"/>
      <c r="U1596" s="161"/>
    </row>
    <row r="1597" spans="11:21" s="3" customFormat="1" ht="12.75">
      <c r="K1597" s="160"/>
      <c r="T1597" s="161"/>
      <c r="U1597" s="161"/>
    </row>
    <row r="1598" spans="11:21" s="3" customFormat="1" ht="12.75">
      <c r="K1598" s="160"/>
      <c r="T1598" s="161"/>
      <c r="U1598" s="161"/>
    </row>
    <row r="1599" spans="11:21" s="3" customFormat="1" ht="12.75">
      <c r="K1599" s="160"/>
      <c r="T1599" s="161"/>
      <c r="U1599" s="161"/>
    </row>
    <row r="1600" spans="11:21" s="3" customFormat="1" ht="12.75">
      <c r="K1600" s="160"/>
      <c r="T1600" s="161"/>
      <c r="U1600" s="161"/>
    </row>
    <row r="1601" spans="11:21" s="3" customFormat="1" ht="12.75">
      <c r="K1601" s="160"/>
      <c r="T1601" s="161"/>
      <c r="U1601" s="161"/>
    </row>
    <row r="1602" spans="11:21" s="3" customFormat="1" ht="12.75">
      <c r="K1602" s="160"/>
      <c r="T1602" s="161"/>
      <c r="U1602" s="161"/>
    </row>
    <row r="1603" spans="11:21" s="3" customFormat="1" ht="12.75">
      <c r="K1603" s="160"/>
      <c r="T1603" s="161"/>
      <c r="U1603" s="161"/>
    </row>
    <row r="1604" spans="11:21" s="3" customFormat="1" ht="12.75">
      <c r="K1604" s="160"/>
      <c r="T1604" s="161"/>
      <c r="U1604" s="161"/>
    </row>
    <row r="1605" spans="11:21" s="3" customFormat="1" ht="12.75">
      <c r="K1605" s="160"/>
      <c r="T1605" s="161"/>
      <c r="U1605" s="161"/>
    </row>
    <row r="1606" spans="11:21" s="3" customFormat="1" ht="12.75">
      <c r="K1606" s="160"/>
      <c r="T1606" s="161"/>
      <c r="U1606" s="161"/>
    </row>
    <row r="1607" spans="11:21" s="3" customFormat="1" ht="12.75">
      <c r="K1607" s="160"/>
      <c r="T1607" s="161"/>
      <c r="U1607" s="161"/>
    </row>
    <row r="1608" spans="11:21" s="3" customFormat="1" ht="12.75">
      <c r="K1608" s="160"/>
      <c r="T1608" s="161"/>
      <c r="U1608" s="161"/>
    </row>
    <row r="1609" spans="11:21" s="3" customFormat="1" ht="12.75">
      <c r="K1609" s="160"/>
      <c r="T1609" s="161"/>
      <c r="U1609" s="161"/>
    </row>
    <row r="1610" spans="11:21" s="3" customFormat="1" ht="12.75">
      <c r="K1610" s="160"/>
      <c r="T1610" s="161"/>
      <c r="U1610" s="161"/>
    </row>
    <row r="1611" spans="11:21" s="3" customFormat="1" ht="12.75">
      <c r="K1611" s="160"/>
      <c r="T1611" s="161"/>
      <c r="U1611" s="161"/>
    </row>
    <row r="1612" spans="11:21" s="3" customFormat="1" ht="12.75">
      <c r="K1612" s="160"/>
      <c r="T1612" s="161"/>
      <c r="U1612" s="161"/>
    </row>
    <row r="1613" spans="11:21" s="3" customFormat="1" ht="12.75">
      <c r="K1613" s="160"/>
      <c r="T1613" s="161"/>
      <c r="U1613" s="161"/>
    </row>
    <row r="1614" spans="11:21" s="3" customFormat="1" ht="12.75">
      <c r="K1614" s="160"/>
      <c r="T1614" s="161"/>
      <c r="U1614" s="161"/>
    </row>
    <row r="1615" spans="11:21" s="3" customFormat="1" ht="12.75">
      <c r="K1615" s="160"/>
      <c r="T1615" s="161"/>
      <c r="U1615" s="161"/>
    </row>
    <row r="1616" spans="11:21" s="3" customFormat="1" ht="12.75">
      <c r="K1616" s="160"/>
      <c r="T1616" s="161"/>
      <c r="U1616" s="161"/>
    </row>
    <row r="1617" spans="11:21" s="3" customFormat="1" ht="12.75">
      <c r="K1617" s="160"/>
      <c r="T1617" s="161"/>
      <c r="U1617" s="161"/>
    </row>
    <row r="1618" spans="11:21" s="3" customFormat="1" ht="12.75">
      <c r="K1618" s="160"/>
      <c r="T1618" s="161"/>
      <c r="U1618" s="161"/>
    </row>
    <row r="1619" spans="11:21" s="3" customFormat="1" ht="12.75">
      <c r="K1619" s="160"/>
      <c r="T1619" s="161"/>
      <c r="U1619" s="161"/>
    </row>
    <row r="1620" spans="11:21" s="3" customFormat="1" ht="12.75">
      <c r="K1620" s="160"/>
      <c r="T1620" s="161"/>
      <c r="U1620" s="161"/>
    </row>
    <row r="1621" spans="11:21" s="3" customFormat="1" ht="12.75">
      <c r="K1621" s="160"/>
      <c r="T1621" s="161"/>
      <c r="U1621" s="161"/>
    </row>
    <row r="1622" spans="11:21" s="3" customFormat="1" ht="12.75">
      <c r="K1622" s="160"/>
      <c r="T1622" s="161"/>
      <c r="U1622" s="161"/>
    </row>
    <row r="1623" spans="11:21" s="3" customFormat="1" ht="12.75">
      <c r="K1623" s="160"/>
      <c r="T1623" s="161"/>
      <c r="U1623" s="161"/>
    </row>
    <row r="1624" spans="11:21" s="3" customFormat="1" ht="12.75">
      <c r="K1624" s="160"/>
      <c r="T1624" s="161"/>
      <c r="U1624" s="161"/>
    </row>
    <row r="1625" spans="11:21" s="3" customFormat="1" ht="12.75">
      <c r="K1625" s="160"/>
      <c r="T1625" s="161"/>
      <c r="U1625" s="161"/>
    </row>
    <row r="1626" spans="11:21" s="3" customFormat="1" ht="12.75">
      <c r="K1626" s="160"/>
      <c r="T1626" s="161"/>
      <c r="U1626" s="161"/>
    </row>
    <row r="1627" spans="11:21" s="3" customFormat="1" ht="12.75">
      <c r="K1627" s="160"/>
      <c r="T1627" s="161"/>
      <c r="U1627" s="161"/>
    </row>
    <row r="1628" spans="11:21" s="3" customFormat="1" ht="12.75">
      <c r="K1628" s="160"/>
      <c r="T1628" s="161"/>
      <c r="U1628" s="161"/>
    </row>
    <row r="1629" spans="11:21" s="3" customFormat="1" ht="12.75">
      <c r="K1629" s="160"/>
      <c r="T1629" s="161"/>
      <c r="U1629" s="161"/>
    </row>
    <row r="1630" spans="11:21" s="3" customFormat="1" ht="12.75">
      <c r="K1630" s="160"/>
      <c r="T1630" s="161"/>
      <c r="U1630" s="161"/>
    </row>
    <row r="1631" spans="11:21" s="3" customFormat="1" ht="12.75">
      <c r="K1631" s="160"/>
      <c r="T1631" s="161"/>
      <c r="U1631" s="161"/>
    </row>
    <row r="1632" spans="11:21" s="3" customFormat="1" ht="12.75">
      <c r="K1632" s="160"/>
      <c r="T1632" s="161"/>
      <c r="U1632" s="161"/>
    </row>
    <row r="1633" spans="11:21" s="3" customFormat="1" ht="12.75">
      <c r="K1633" s="160"/>
      <c r="T1633" s="161"/>
      <c r="U1633" s="161"/>
    </row>
    <row r="1634" spans="11:21" s="3" customFormat="1" ht="12.75">
      <c r="K1634" s="160"/>
      <c r="T1634" s="161"/>
      <c r="U1634" s="161"/>
    </row>
    <row r="1635" spans="11:21" s="3" customFormat="1" ht="12.75">
      <c r="K1635" s="160"/>
      <c r="T1635" s="161"/>
      <c r="U1635" s="161"/>
    </row>
    <row r="1636" spans="11:21" s="3" customFormat="1" ht="12.75">
      <c r="K1636" s="160"/>
      <c r="T1636" s="161"/>
      <c r="U1636" s="161"/>
    </row>
    <row r="1637" spans="11:21" s="3" customFormat="1" ht="12.75">
      <c r="K1637" s="160"/>
      <c r="T1637" s="161"/>
      <c r="U1637" s="161"/>
    </row>
    <row r="1638" spans="11:21" s="3" customFormat="1" ht="12.75">
      <c r="K1638" s="160"/>
      <c r="T1638" s="161"/>
      <c r="U1638" s="161"/>
    </row>
    <row r="1639" spans="11:21" s="3" customFormat="1" ht="12.75">
      <c r="K1639" s="160"/>
      <c r="T1639" s="161"/>
      <c r="U1639" s="161"/>
    </row>
    <row r="1640" spans="11:21" s="3" customFormat="1" ht="12.75">
      <c r="K1640" s="160"/>
      <c r="T1640" s="161"/>
      <c r="U1640" s="161"/>
    </row>
    <row r="1641" spans="11:21" s="3" customFormat="1" ht="12.75">
      <c r="K1641" s="160"/>
      <c r="T1641" s="161"/>
      <c r="U1641" s="161"/>
    </row>
    <row r="1642" spans="11:21" s="3" customFormat="1" ht="12.75">
      <c r="K1642" s="160"/>
      <c r="T1642" s="161"/>
      <c r="U1642" s="161"/>
    </row>
    <row r="1643" spans="11:21" s="3" customFormat="1" ht="12.75">
      <c r="K1643" s="160"/>
      <c r="T1643" s="161"/>
      <c r="U1643" s="161"/>
    </row>
    <row r="1644" spans="11:21" s="3" customFormat="1" ht="12.75">
      <c r="K1644" s="160"/>
      <c r="T1644" s="161"/>
      <c r="U1644" s="161"/>
    </row>
    <row r="1645" spans="11:21" s="3" customFormat="1" ht="12.75">
      <c r="K1645" s="160"/>
      <c r="T1645" s="161"/>
      <c r="U1645" s="161"/>
    </row>
    <row r="1646" spans="11:21" s="3" customFormat="1" ht="12.75">
      <c r="K1646" s="160"/>
      <c r="T1646" s="161"/>
      <c r="U1646" s="161"/>
    </row>
    <row r="1647" spans="11:21" s="3" customFormat="1" ht="12.75">
      <c r="K1647" s="160"/>
      <c r="T1647" s="161"/>
      <c r="U1647" s="161"/>
    </row>
    <row r="1648" spans="11:21" s="3" customFormat="1" ht="12.75">
      <c r="K1648" s="160"/>
      <c r="T1648" s="161"/>
      <c r="U1648" s="161"/>
    </row>
    <row r="1649" spans="11:21" s="3" customFormat="1" ht="12.75">
      <c r="K1649" s="160"/>
      <c r="T1649" s="161"/>
      <c r="U1649" s="161"/>
    </row>
    <row r="1650" spans="11:21" s="3" customFormat="1" ht="12.75">
      <c r="K1650" s="160"/>
      <c r="T1650" s="161"/>
      <c r="U1650" s="161"/>
    </row>
    <row r="1651" spans="11:21" s="3" customFormat="1" ht="12.75">
      <c r="K1651" s="160"/>
      <c r="T1651" s="161"/>
      <c r="U1651" s="161"/>
    </row>
    <row r="1652" spans="11:21" s="3" customFormat="1" ht="12.75">
      <c r="K1652" s="160"/>
      <c r="T1652" s="161"/>
      <c r="U1652" s="161"/>
    </row>
    <row r="1653" spans="11:21" s="3" customFormat="1" ht="12.75">
      <c r="K1653" s="160"/>
      <c r="T1653" s="161"/>
      <c r="U1653" s="161"/>
    </row>
    <row r="1654" spans="11:21" s="3" customFormat="1" ht="12.75">
      <c r="K1654" s="160"/>
      <c r="T1654" s="161"/>
      <c r="U1654" s="161"/>
    </row>
    <row r="1655" spans="11:21" s="3" customFormat="1" ht="12.75">
      <c r="K1655" s="160"/>
      <c r="T1655" s="161"/>
      <c r="U1655" s="161"/>
    </row>
    <row r="1656" spans="11:21" s="3" customFormat="1" ht="12.75">
      <c r="K1656" s="160"/>
      <c r="T1656" s="161"/>
      <c r="U1656" s="161"/>
    </row>
    <row r="1657" spans="11:21" s="3" customFormat="1" ht="12.75">
      <c r="K1657" s="160"/>
      <c r="T1657" s="161"/>
      <c r="U1657" s="161"/>
    </row>
    <row r="1658" spans="11:21" s="3" customFormat="1" ht="12.75">
      <c r="K1658" s="160"/>
      <c r="T1658" s="161"/>
      <c r="U1658" s="161"/>
    </row>
    <row r="1659" spans="11:21" s="3" customFormat="1" ht="12.75">
      <c r="K1659" s="160"/>
      <c r="T1659" s="161"/>
      <c r="U1659" s="161"/>
    </row>
    <row r="1660" spans="11:21" s="3" customFormat="1" ht="12.75">
      <c r="K1660" s="160"/>
      <c r="T1660" s="161"/>
      <c r="U1660" s="161"/>
    </row>
    <row r="1661" spans="11:21" s="3" customFormat="1" ht="12.75">
      <c r="K1661" s="160"/>
      <c r="T1661" s="161"/>
      <c r="U1661" s="161"/>
    </row>
    <row r="1662" spans="11:21" s="3" customFormat="1" ht="12.75">
      <c r="K1662" s="160"/>
      <c r="T1662" s="161"/>
      <c r="U1662" s="161"/>
    </row>
    <row r="1663" spans="11:21" s="3" customFormat="1" ht="12.75">
      <c r="K1663" s="160"/>
      <c r="T1663" s="161"/>
      <c r="U1663" s="161"/>
    </row>
    <row r="1664" spans="11:21" s="3" customFormat="1" ht="12.75">
      <c r="K1664" s="160"/>
      <c r="T1664" s="161"/>
      <c r="U1664" s="161"/>
    </row>
    <row r="1665" spans="11:21" s="3" customFormat="1" ht="12.75">
      <c r="K1665" s="160"/>
      <c r="T1665" s="161"/>
      <c r="U1665" s="161"/>
    </row>
    <row r="1666" spans="11:21" s="3" customFormat="1" ht="12.75">
      <c r="K1666" s="160"/>
      <c r="T1666" s="161"/>
      <c r="U1666" s="161"/>
    </row>
    <row r="1667" spans="11:21" s="3" customFormat="1" ht="12.75">
      <c r="K1667" s="160"/>
      <c r="T1667" s="161"/>
      <c r="U1667" s="161"/>
    </row>
    <row r="1668" spans="11:21" s="3" customFormat="1" ht="12.75">
      <c r="K1668" s="160"/>
      <c r="T1668" s="161"/>
      <c r="U1668" s="161"/>
    </row>
    <row r="1669" spans="11:21" s="3" customFormat="1" ht="12.75">
      <c r="K1669" s="160"/>
      <c r="T1669" s="161"/>
      <c r="U1669" s="161"/>
    </row>
    <row r="1670" spans="11:21" s="3" customFormat="1" ht="12.75">
      <c r="K1670" s="160"/>
      <c r="T1670" s="161"/>
      <c r="U1670" s="161"/>
    </row>
    <row r="1671" spans="11:21" s="3" customFormat="1" ht="12.75">
      <c r="K1671" s="160"/>
      <c r="T1671" s="161"/>
      <c r="U1671" s="161"/>
    </row>
    <row r="1672" spans="11:21" s="3" customFormat="1" ht="12.75">
      <c r="K1672" s="160"/>
      <c r="T1672" s="161"/>
      <c r="U1672" s="161"/>
    </row>
    <row r="1673" spans="11:21" s="3" customFormat="1" ht="12.75">
      <c r="K1673" s="160"/>
      <c r="T1673" s="161"/>
      <c r="U1673" s="161"/>
    </row>
    <row r="1674" spans="11:21" s="3" customFormat="1" ht="12.75">
      <c r="K1674" s="160"/>
      <c r="T1674" s="161"/>
      <c r="U1674" s="161"/>
    </row>
    <row r="1675" spans="11:21" s="3" customFormat="1" ht="12.75">
      <c r="K1675" s="160"/>
      <c r="T1675" s="161"/>
      <c r="U1675" s="161"/>
    </row>
    <row r="1676" spans="11:21" s="3" customFormat="1" ht="12.75">
      <c r="K1676" s="160"/>
      <c r="T1676" s="161"/>
      <c r="U1676" s="161"/>
    </row>
    <row r="1677" spans="11:21" s="3" customFormat="1" ht="12.75">
      <c r="K1677" s="160"/>
      <c r="T1677" s="161"/>
      <c r="U1677" s="161"/>
    </row>
    <row r="1678" spans="11:21" s="3" customFormat="1" ht="12.75">
      <c r="K1678" s="160"/>
      <c r="T1678" s="161"/>
      <c r="U1678" s="161"/>
    </row>
    <row r="1679" spans="11:21" s="3" customFormat="1" ht="12.75">
      <c r="K1679" s="160"/>
      <c r="T1679" s="161"/>
      <c r="U1679" s="161"/>
    </row>
    <row r="1680" spans="11:21" s="3" customFormat="1" ht="12.75">
      <c r="K1680" s="160"/>
      <c r="T1680" s="161"/>
      <c r="U1680" s="161"/>
    </row>
    <row r="1681" spans="11:21" s="3" customFormat="1" ht="12.75">
      <c r="K1681" s="160"/>
      <c r="T1681" s="161"/>
      <c r="U1681" s="161"/>
    </row>
    <row r="1682" spans="11:21" s="3" customFormat="1" ht="12.75">
      <c r="K1682" s="160"/>
      <c r="T1682" s="161"/>
      <c r="U1682" s="161"/>
    </row>
    <row r="1683" spans="11:21" s="3" customFormat="1" ht="12.75">
      <c r="K1683" s="160"/>
      <c r="T1683" s="161"/>
      <c r="U1683" s="161"/>
    </row>
    <row r="1684" spans="11:21" s="3" customFormat="1" ht="12.75">
      <c r="K1684" s="160"/>
      <c r="T1684" s="161"/>
      <c r="U1684" s="161"/>
    </row>
    <row r="1685" spans="11:21" s="3" customFormat="1" ht="12.75">
      <c r="K1685" s="160"/>
      <c r="T1685" s="161"/>
      <c r="U1685" s="161"/>
    </row>
    <row r="1686" spans="11:21" s="3" customFormat="1" ht="12.75">
      <c r="K1686" s="160"/>
      <c r="T1686" s="161"/>
      <c r="U1686" s="161"/>
    </row>
    <row r="1687" spans="11:21" s="3" customFormat="1" ht="12.75">
      <c r="K1687" s="160"/>
      <c r="T1687" s="161"/>
      <c r="U1687" s="161"/>
    </row>
    <row r="1688" spans="11:21" s="3" customFormat="1" ht="12.75">
      <c r="K1688" s="160"/>
      <c r="T1688" s="161"/>
      <c r="U1688" s="161"/>
    </row>
    <row r="1689" spans="11:21" s="3" customFormat="1" ht="12.75">
      <c r="K1689" s="160"/>
      <c r="T1689" s="161"/>
      <c r="U1689" s="161"/>
    </row>
    <row r="1690" spans="11:21" s="3" customFormat="1" ht="12.75">
      <c r="K1690" s="160"/>
      <c r="T1690" s="161"/>
      <c r="U1690" s="161"/>
    </row>
    <row r="1691" spans="11:21" s="3" customFormat="1" ht="12.75">
      <c r="K1691" s="160"/>
      <c r="T1691" s="161"/>
      <c r="U1691" s="161"/>
    </row>
    <row r="1692" spans="11:21" s="3" customFormat="1" ht="12.75">
      <c r="K1692" s="160"/>
      <c r="T1692" s="161"/>
      <c r="U1692" s="161"/>
    </row>
    <row r="1693" spans="11:21" s="3" customFormat="1" ht="12.75">
      <c r="K1693" s="160"/>
      <c r="T1693" s="161"/>
      <c r="U1693" s="161"/>
    </row>
    <row r="1694" spans="11:21" s="3" customFormat="1" ht="12.75">
      <c r="K1694" s="160"/>
      <c r="T1694" s="161"/>
      <c r="U1694" s="161"/>
    </row>
    <row r="1695" spans="11:21" s="3" customFormat="1" ht="12.75">
      <c r="K1695" s="160"/>
      <c r="T1695" s="161"/>
      <c r="U1695" s="161"/>
    </row>
    <row r="1696" spans="11:21" s="3" customFormat="1" ht="12.75">
      <c r="K1696" s="160"/>
      <c r="T1696" s="161"/>
      <c r="U1696" s="161"/>
    </row>
    <row r="1697" spans="11:21" s="3" customFormat="1" ht="12.75">
      <c r="K1697" s="160"/>
      <c r="T1697" s="161"/>
      <c r="U1697" s="161"/>
    </row>
    <row r="1698" spans="11:21" s="3" customFormat="1" ht="12.75">
      <c r="K1698" s="160"/>
      <c r="T1698" s="161"/>
      <c r="U1698" s="161"/>
    </row>
    <row r="1699" spans="11:21" s="3" customFormat="1" ht="12.75">
      <c r="K1699" s="160"/>
      <c r="T1699" s="161"/>
      <c r="U1699" s="161"/>
    </row>
    <row r="1700" spans="11:21" s="3" customFormat="1" ht="12.75">
      <c r="K1700" s="160"/>
      <c r="T1700" s="161"/>
      <c r="U1700" s="161"/>
    </row>
    <row r="1701" spans="11:21" s="3" customFormat="1" ht="12.75">
      <c r="K1701" s="160"/>
      <c r="T1701" s="161"/>
      <c r="U1701" s="161"/>
    </row>
    <row r="1702" spans="11:21" s="3" customFormat="1" ht="12.75">
      <c r="K1702" s="160"/>
      <c r="T1702" s="161"/>
      <c r="U1702" s="161"/>
    </row>
    <row r="1703" spans="11:21" s="3" customFormat="1" ht="12.75">
      <c r="K1703" s="160"/>
      <c r="T1703" s="161"/>
      <c r="U1703" s="161"/>
    </row>
    <row r="1704" spans="11:21" s="3" customFormat="1" ht="12.75">
      <c r="K1704" s="160"/>
      <c r="T1704" s="161"/>
      <c r="U1704" s="161"/>
    </row>
    <row r="1705" spans="11:21" s="3" customFormat="1" ht="12.75">
      <c r="K1705" s="160"/>
      <c r="T1705" s="161"/>
      <c r="U1705" s="161"/>
    </row>
    <row r="1706" spans="11:21" s="3" customFormat="1" ht="12.75">
      <c r="K1706" s="160"/>
      <c r="T1706" s="161"/>
      <c r="U1706" s="161"/>
    </row>
    <row r="1707" spans="11:21" s="3" customFormat="1" ht="12.75">
      <c r="K1707" s="160"/>
      <c r="T1707" s="161"/>
      <c r="U1707" s="161"/>
    </row>
    <row r="1708" spans="11:21" s="3" customFormat="1" ht="12.75">
      <c r="K1708" s="160"/>
      <c r="T1708" s="161"/>
      <c r="U1708" s="161"/>
    </row>
    <row r="1709" spans="11:21" s="3" customFormat="1" ht="12.75">
      <c r="K1709" s="160"/>
      <c r="T1709" s="161"/>
      <c r="U1709" s="161"/>
    </row>
    <row r="1710" spans="11:21" s="3" customFormat="1" ht="12.75">
      <c r="K1710" s="160"/>
      <c r="T1710" s="161"/>
      <c r="U1710" s="161"/>
    </row>
    <row r="1711" spans="11:21" s="3" customFormat="1" ht="12.75">
      <c r="K1711" s="160"/>
      <c r="T1711" s="161"/>
      <c r="U1711" s="161"/>
    </row>
    <row r="1712" spans="11:21" s="3" customFormat="1" ht="12.75">
      <c r="K1712" s="160"/>
      <c r="T1712" s="161"/>
      <c r="U1712" s="161"/>
    </row>
    <row r="1713" spans="11:21" s="3" customFormat="1" ht="12.75">
      <c r="K1713" s="160"/>
      <c r="T1713" s="161"/>
      <c r="U1713" s="161"/>
    </row>
    <row r="1714" spans="11:21" s="3" customFormat="1" ht="12.75">
      <c r="K1714" s="160"/>
      <c r="T1714" s="161"/>
      <c r="U1714" s="161"/>
    </row>
    <row r="1715" spans="11:21" s="3" customFormat="1" ht="12.75">
      <c r="K1715" s="160"/>
      <c r="T1715" s="161"/>
      <c r="U1715" s="161"/>
    </row>
    <row r="1716" spans="11:21" s="3" customFormat="1" ht="12.75">
      <c r="K1716" s="160"/>
      <c r="T1716" s="161"/>
      <c r="U1716" s="161"/>
    </row>
    <row r="1717" spans="11:21" s="3" customFormat="1" ht="12.75">
      <c r="K1717" s="160"/>
      <c r="T1717" s="161"/>
      <c r="U1717" s="161"/>
    </row>
    <row r="1718" spans="11:21" s="3" customFormat="1" ht="12.75">
      <c r="K1718" s="160"/>
      <c r="T1718" s="161"/>
      <c r="U1718" s="161"/>
    </row>
    <row r="1719" spans="11:21" s="3" customFormat="1" ht="12.75">
      <c r="K1719" s="160"/>
      <c r="T1719" s="161"/>
      <c r="U1719" s="161"/>
    </row>
    <row r="1720" spans="11:21" s="3" customFormat="1" ht="12.75">
      <c r="K1720" s="160"/>
      <c r="T1720" s="161"/>
      <c r="U1720" s="161"/>
    </row>
    <row r="1721" spans="11:21" s="3" customFormat="1" ht="12.75">
      <c r="K1721" s="160"/>
      <c r="T1721" s="161"/>
      <c r="U1721" s="161"/>
    </row>
    <row r="1722" spans="11:21" s="3" customFormat="1" ht="12.75">
      <c r="K1722" s="160"/>
      <c r="T1722" s="161"/>
      <c r="U1722" s="161"/>
    </row>
    <row r="1723" spans="11:21" s="3" customFormat="1" ht="12.75">
      <c r="K1723" s="160"/>
      <c r="T1723" s="161"/>
      <c r="U1723" s="161"/>
    </row>
    <row r="1724" spans="11:21" s="3" customFormat="1" ht="12.75">
      <c r="K1724" s="160"/>
      <c r="T1724" s="161"/>
      <c r="U1724" s="161"/>
    </row>
    <row r="1725" spans="11:21" s="3" customFormat="1" ht="12.75">
      <c r="K1725" s="160"/>
      <c r="T1725" s="161"/>
      <c r="U1725" s="161"/>
    </row>
    <row r="1726" spans="11:21" s="3" customFormat="1" ht="12.75">
      <c r="K1726" s="160"/>
      <c r="T1726" s="161"/>
      <c r="U1726" s="161"/>
    </row>
    <row r="1727" spans="11:21" s="3" customFormat="1" ht="12.75">
      <c r="K1727" s="160"/>
      <c r="T1727" s="161"/>
      <c r="U1727" s="161"/>
    </row>
    <row r="1728" spans="11:21" s="3" customFormat="1" ht="12.75">
      <c r="K1728" s="160"/>
      <c r="T1728" s="161"/>
      <c r="U1728" s="161"/>
    </row>
    <row r="1729" spans="11:21" s="3" customFormat="1" ht="12.75">
      <c r="K1729" s="160"/>
      <c r="T1729" s="161"/>
      <c r="U1729" s="161"/>
    </row>
    <row r="1730" spans="11:21" s="3" customFormat="1" ht="12.75">
      <c r="K1730" s="160"/>
      <c r="T1730" s="161"/>
      <c r="U1730" s="161"/>
    </row>
    <row r="1731" spans="11:21" s="3" customFormat="1" ht="12.75">
      <c r="K1731" s="160"/>
      <c r="T1731" s="161"/>
      <c r="U1731" s="161"/>
    </row>
    <row r="1732" spans="11:21" s="3" customFormat="1" ht="12.75">
      <c r="K1732" s="160"/>
      <c r="T1732" s="161"/>
      <c r="U1732" s="161"/>
    </row>
    <row r="1733" spans="11:21" s="3" customFormat="1" ht="12.75">
      <c r="K1733" s="160"/>
      <c r="T1733" s="161"/>
      <c r="U1733" s="161"/>
    </row>
    <row r="1734" spans="11:21" s="3" customFormat="1" ht="12.75">
      <c r="K1734" s="160"/>
      <c r="T1734" s="161"/>
      <c r="U1734" s="161"/>
    </row>
    <row r="1735" spans="11:21" s="3" customFormat="1" ht="12.75">
      <c r="K1735" s="160"/>
      <c r="T1735" s="161"/>
      <c r="U1735" s="161"/>
    </row>
    <row r="1736" spans="11:21" s="3" customFormat="1" ht="12.75">
      <c r="K1736" s="160"/>
      <c r="T1736" s="161"/>
      <c r="U1736" s="161"/>
    </row>
    <row r="1737" spans="11:21" s="3" customFormat="1" ht="12.75">
      <c r="K1737" s="160"/>
      <c r="T1737" s="161"/>
      <c r="U1737" s="161"/>
    </row>
    <row r="1738" spans="11:21" s="3" customFormat="1" ht="12.75">
      <c r="K1738" s="160"/>
      <c r="T1738" s="161"/>
      <c r="U1738" s="161"/>
    </row>
    <row r="1739" spans="11:21" s="3" customFormat="1" ht="12.75">
      <c r="K1739" s="160"/>
      <c r="T1739" s="161"/>
      <c r="U1739" s="161"/>
    </row>
    <row r="1740" spans="11:21" s="3" customFormat="1" ht="12.75">
      <c r="K1740" s="160"/>
      <c r="T1740" s="161"/>
      <c r="U1740" s="161"/>
    </row>
    <row r="1741" spans="11:21" s="3" customFormat="1" ht="12.75">
      <c r="K1741" s="160"/>
      <c r="T1741" s="161"/>
      <c r="U1741" s="161"/>
    </row>
    <row r="1742" spans="11:21" s="3" customFormat="1" ht="12.75">
      <c r="K1742" s="160"/>
      <c r="T1742" s="161"/>
      <c r="U1742" s="161"/>
    </row>
    <row r="1743" spans="11:21" s="3" customFormat="1" ht="12.75">
      <c r="K1743" s="160"/>
      <c r="T1743" s="161"/>
      <c r="U1743" s="161"/>
    </row>
    <row r="1744" spans="11:21" s="3" customFormat="1" ht="12.75">
      <c r="K1744" s="160"/>
      <c r="T1744" s="161"/>
      <c r="U1744" s="161"/>
    </row>
    <row r="1745" spans="11:21" s="3" customFormat="1" ht="12.75">
      <c r="K1745" s="160"/>
      <c r="T1745" s="161"/>
      <c r="U1745" s="161"/>
    </row>
    <row r="1746" spans="11:21" s="3" customFormat="1" ht="12.75">
      <c r="K1746" s="160"/>
      <c r="T1746" s="161"/>
      <c r="U1746" s="161"/>
    </row>
    <row r="1747" spans="11:21" s="3" customFormat="1" ht="12.75">
      <c r="K1747" s="160"/>
      <c r="T1747" s="161"/>
      <c r="U1747" s="161"/>
    </row>
    <row r="1748" spans="11:21" s="3" customFormat="1" ht="12.75">
      <c r="K1748" s="160"/>
      <c r="T1748" s="161"/>
      <c r="U1748" s="161"/>
    </row>
    <row r="1749" spans="11:21" s="3" customFormat="1" ht="12.75">
      <c r="K1749" s="160"/>
      <c r="T1749" s="161"/>
      <c r="U1749" s="161"/>
    </row>
    <row r="1750" spans="11:21" s="3" customFormat="1" ht="12.75">
      <c r="K1750" s="160"/>
      <c r="T1750" s="161"/>
      <c r="U1750" s="161"/>
    </row>
    <row r="1751" spans="11:21" s="3" customFormat="1" ht="12.75">
      <c r="K1751" s="160"/>
      <c r="T1751" s="161"/>
      <c r="U1751" s="161"/>
    </row>
    <row r="1752" spans="11:21" s="3" customFormat="1" ht="12.75">
      <c r="K1752" s="160"/>
      <c r="T1752" s="161"/>
      <c r="U1752" s="161"/>
    </row>
    <row r="1753" spans="11:21" s="3" customFormat="1" ht="12.75">
      <c r="K1753" s="160"/>
      <c r="T1753" s="161"/>
      <c r="U1753" s="161"/>
    </row>
    <row r="1754" spans="11:21" s="3" customFormat="1" ht="12.75">
      <c r="K1754" s="160"/>
      <c r="T1754" s="161"/>
      <c r="U1754" s="161"/>
    </row>
    <row r="1755" spans="11:21" s="3" customFormat="1" ht="12.75">
      <c r="K1755" s="160"/>
      <c r="T1755" s="161"/>
      <c r="U1755" s="161"/>
    </row>
    <row r="1756" spans="11:21" s="3" customFormat="1" ht="12.75">
      <c r="K1756" s="160"/>
      <c r="T1756" s="161"/>
      <c r="U1756" s="161"/>
    </row>
    <row r="1757" spans="11:21" s="3" customFormat="1" ht="12.75">
      <c r="K1757" s="160"/>
      <c r="T1757" s="161"/>
      <c r="U1757" s="161"/>
    </row>
    <row r="1758" spans="11:21" s="3" customFormat="1" ht="12.75">
      <c r="K1758" s="160"/>
      <c r="T1758" s="161"/>
      <c r="U1758" s="161"/>
    </row>
    <row r="1759" spans="11:21" s="3" customFormat="1" ht="12.75">
      <c r="K1759" s="160"/>
      <c r="T1759" s="161"/>
      <c r="U1759" s="161"/>
    </row>
    <row r="1760" spans="11:21" s="3" customFormat="1" ht="12.75">
      <c r="K1760" s="160"/>
      <c r="T1760" s="161"/>
      <c r="U1760" s="161"/>
    </row>
    <row r="1761" spans="11:21" s="3" customFormat="1" ht="12.75">
      <c r="K1761" s="160"/>
      <c r="T1761" s="161"/>
      <c r="U1761" s="161"/>
    </row>
    <row r="1762" spans="11:21" s="3" customFormat="1" ht="12.75">
      <c r="K1762" s="160"/>
      <c r="T1762" s="161"/>
      <c r="U1762" s="161"/>
    </row>
    <row r="1763" spans="11:21" s="3" customFormat="1" ht="12.75">
      <c r="K1763" s="160"/>
      <c r="T1763" s="161"/>
      <c r="U1763" s="161"/>
    </row>
    <row r="1764" spans="11:21" s="3" customFormat="1" ht="12.75">
      <c r="K1764" s="160"/>
      <c r="T1764" s="161"/>
      <c r="U1764" s="161"/>
    </row>
    <row r="1765" spans="11:21" s="3" customFormat="1" ht="12.75">
      <c r="K1765" s="160"/>
      <c r="T1765" s="161"/>
      <c r="U1765" s="161"/>
    </row>
    <row r="1766" spans="11:21" s="3" customFormat="1" ht="12.75">
      <c r="K1766" s="160"/>
      <c r="T1766" s="161"/>
      <c r="U1766" s="161"/>
    </row>
    <row r="1767" spans="11:21" s="3" customFormat="1" ht="12.75">
      <c r="K1767" s="160"/>
      <c r="T1767" s="161"/>
      <c r="U1767" s="161"/>
    </row>
    <row r="1768" spans="11:21" s="3" customFormat="1" ht="12.75">
      <c r="K1768" s="160"/>
      <c r="T1768" s="161"/>
      <c r="U1768" s="161"/>
    </row>
    <row r="1769" spans="11:21" s="3" customFormat="1" ht="12.75">
      <c r="K1769" s="160"/>
      <c r="T1769" s="161"/>
      <c r="U1769" s="161"/>
    </row>
    <row r="1770" spans="11:21" s="3" customFormat="1" ht="12.75">
      <c r="K1770" s="160"/>
      <c r="T1770" s="161"/>
      <c r="U1770" s="161"/>
    </row>
    <row r="1771" spans="11:21" s="3" customFormat="1" ht="12.75">
      <c r="K1771" s="160"/>
      <c r="T1771" s="161"/>
      <c r="U1771" s="161"/>
    </row>
    <row r="1772" spans="11:21" s="3" customFormat="1" ht="12.75">
      <c r="K1772" s="160"/>
      <c r="T1772" s="161"/>
      <c r="U1772" s="161"/>
    </row>
    <row r="1773" spans="11:21" s="3" customFormat="1" ht="12.75">
      <c r="K1773" s="160"/>
      <c r="T1773" s="161"/>
      <c r="U1773" s="161"/>
    </row>
    <row r="1774" spans="11:21" s="3" customFormat="1" ht="12.75">
      <c r="K1774" s="160"/>
      <c r="T1774" s="161"/>
      <c r="U1774" s="161"/>
    </row>
    <row r="1775" spans="11:21" s="3" customFormat="1" ht="12.75">
      <c r="K1775" s="160"/>
      <c r="T1775" s="161"/>
      <c r="U1775" s="161"/>
    </row>
    <row r="1776" spans="11:21" s="3" customFormat="1" ht="12.75">
      <c r="K1776" s="160"/>
      <c r="T1776" s="161"/>
      <c r="U1776" s="161"/>
    </row>
    <row r="1777" spans="11:21" s="3" customFormat="1" ht="12.75">
      <c r="K1777" s="160"/>
      <c r="T1777" s="161"/>
      <c r="U1777" s="161"/>
    </row>
    <row r="1778" spans="11:21" s="3" customFormat="1" ht="12.75">
      <c r="K1778" s="160"/>
      <c r="T1778" s="161"/>
      <c r="U1778" s="161"/>
    </row>
    <row r="1779" spans="11:21" s="3" customFormat="1" ht="12.75">
      <c r="K1779" s="160"/>
      <c r="T1779" s="161"/>
      <c r="U1779" s="161"/>
    </row>
    <row r="1780" spans="11:21" s="3" customFormat="1" ht="12.75">
      <c r="K1780" s="160"/>
      <c r="T1780" s="161"/>
      <c r="U1780" s="161"/>
    </row>
    <row r="1781" spans="11:21" s="3" customFormat="1" ht="12.75">
      <c r="K1781" s="160"/>
      <c r="T1781" s="161"/>
      <c r="U1781" s="161"/>
    </row>
    <row r="1782" spans="11:21" s="3" customFormat="1" ht="12.75">
      <c r="K1782" s="160"/>
      <c r="T1782" s="161"/>
      <c r="U1782" s="161"/>
    </row>
    <row r="1783" spans="11:21" s="3" customFormat="1" ht="12.75">
      <c r="K1783" s="160"/>
      <c r="T1783" s="161"/>
      <c r="U1783" s="161"/>
    </row>
    <row r="1784" spans="11:21" s="3" customFormat="1" ht="12.75">
      <c r="K1784" s="160"/>
      <c r="T1784" s="161"/>
      <c r="U1784" s="161"/>
    </row>
    <row r="1785" spans="11:21" s="3" customFormat="1" ht="12.75">
      <c r="K1785" s="160"/>
      <c r="T1785" s="161"/>
      <c r="U1785" s="161"/>
    </row>
    <row r="1786" spans="11:21" s="3" customFormat="1" ht="12.75">
      <c r="K1786" s="160"/>
      <c r="T1786" s="161"/>
      <c r="U1786" s="161"/>
    </row>
    <row r="1787" spans="11:21" s="3" customFormat="1" ht="12.75">
      <c r="K1787" s="160"/>
      <c r="T1787" s="161"/>
      <c r="U1787" s="161"/>
    </row>
    <row r="1788" spans="11:21" s="3" customFormat="1" ht="12.75">
      <c r="K1788" s="160"/>
      <c r="T1788" s="161"/>
      <c r="U1788" s="161"/>
    </row>
    <row r="1789" spans="11:21" s="3" customFormat="1" ht="12.75">
      <c r="K1789" s="160"/>
      <c r="T1789" s="161"/>
      <c r="U1789" s="161"/>
    </row>
    <row r="1790" spans="11:21" s="3" customFormat="1" ht="12.75">
      <c r="K1790" s="160"/>
      <c r="T1790" s="161"/>
      <c r="U1790" s="161"/>
    </row>
    <row r="1791" spans="11:21" s="3" customFormat="1" ht="12.75">
      <c r="K1791" s="160"/>
      <c r="T1791" s="161"/>
      <c r="U1791" s="161"/>
    </row>
    <row r="1792" spans="11:21" s="3" customFormat="1" ht="12.75">
      <c r="K1792" s="160"/>
      <c r="T1792" s="161"/>
      <c r="U1792" s="161"/>
    </row>
    <row r="1793" spans="11:21" s="3" customFormat="1" ht="12.75">
      <c r="K1793" s="160"/>
      <c r="T1793" s="161"/>
      <c r="U1793" s="161"/>
    </row>
    <row r="1794" spans="11:21" s="3" customFormat="1" ht="12.75">
      <c r="K1794" s="160"/>
      <c r="T1794" s="161"/>
      <c r="U1794" s="161"/>
    </row>
    <row r="1795" spans="11:21" s="3" customFormat="1" ht="12.75">
      <c r="K1795" s="160"/>
      <c r="T1795" s="161"/>
      <c r="U1795" s="161"/>
    </row>
    <row r="1796" spans="11:21" s="3" customFormat="1" ht="12.75">
      <c r="K1796" s="160"/>
      <c r="T1796" s="161"/>
      <c r="U1796" s="161"/>
    </row>
    <row r="1797" spans="11:21" s="3" customFormat="1" ht="12.75">
      <c r="K1797" s="160"/>
      <c r="T1797" s="161"/>
      <c r="U1797" s="161"/>
    </row>
    <row r="1798" spans="11:21" s="3" customFormat="1" ht="12.75">
      <c r="K1798" s="160"/>
      <c r="T1798" s="161"/>
      <c r="U1798" s="161"/>
    </row>
    <row r="1799" spans="11:21" s="3" customFormat="1" ht="12.75">
      <c r="K1799" s="160"/>
      <c r="T1799" s="161"/>
      <c r="U1799" s="161"/>
    </row>
    <row r="1800" spans="11:21" s="3" customFormat="1" ht="12.75">
      <c r="K1800" s="160"/>
      <c r="T1800" s="161"/>
      <c r="U1800" s="161"/>
    </row>
    <row r="1801" spans="11:21" s="3" customFormat="1" ht="12.75">
      <c r="K1801" s="160"/>
      <c r="T1801" s="161"/>
      <c r="U1801" s="161"/>
    </row>
    <row r="1802" spans="11:21" s="3" customFormat="1" ht="12.75">
      <c r="K1802" s="160"/>
      <c r="T1802" s="161"/>
      <c r="U1802" s="161"/>
    </row>
    <row r="1803" spans="11:21" s="3" customFormat="1" ht="12.75">
      <c r="K1803" s="160"/>
      <c r="T1803" s="161"/>
      <c r="U1803" s="161"/>
    </row>
    <row r="1804" spans="11:21" s="3" customFormat="1" ht="12.75">
      <c r="K1804" s="160"/>
      <c r="T1804" s="161"/>
      <c r="U1804" s="161"/>
    </row>
    <row r="1805" spans="11:21" s="3" customFormat="1" ht="12.75">
      <c r="K1805" s="160"/>
      <c r="T1805" s="161"/>
      <c r="U1805" s="161"/>
    </row>
    <row r="1806" spans="11:21" s="3" customFormat="1" ht="12.75">
      <c r="K1806" s="160"/>
      <c r="T1806" s="161"/>
      <c r="U1806" s="161"/>
    </row>
    <row r="1807" spans="11:21" s="3" customFormat="1" ht="12.75">
      <c r="K1807" s="160"/>
      <c r="T1807" s="161"/>
      <c r="U1807" s="161"/>
    </row>
    <row r="1808" spans="11:21" s="3" customFormat="1" ht="12.75">
      <c r="K1808" s="160"/>
      <c r="T1808" s="161"/>
      <c r="U1808" s="161"/>
    </row>
    <row r="1809" spans="11:21" s="3" customFormat="1" ht="12.75">
      <c r="K1809" s="160"/>
      <c r="T1809" s="161"/>
      <c r="U1809" s="161"/>
    </row>
    <row r="1810" spans="11:21" s="3" customFormat="1" ht="12.75">
      <c r="K1810" s="160"/>
      <c r="T1810" s="161"/>
      <c r="U1810" s="161"/>
    </row>
    <row r="1811" spans="11:21" s="3" customFormat="1" ht="12.75">
      <c r="K1811" s="160"/>
      <c r="T1811" s="161"/>
      <c r="U1811" s="161"/>
    </row>
    <row r="1812" spans="11:21" s="3" customFormat="1" ht="12.75">
      <c r="K1812" s="160"/>
      <c r="T1812" s="161"/>
      <c r="U1812" s="161"/>
    </row>
    <row r="1813" spans="11:21" s="3" customFormat="1" ht="12.75">
      <c r="K1813" s="160"/>
      <c r="T1813" s="161"/>
      <c r="U1813" s="161"/>
    </row>
    <row r="1814" spans="11:21" s="3" customFormat="1" ht="12.75">
      <c r="K1814" s="160"/>
      <c r="T1814" s="161"/>
      <c r="U1814" s="161"/>
    </row>
    <row r="1815" spans="11:21" s="3" customFormat="1" ht="12.75">
      <c r="K1815" s="160"/>
      <c r="T1815" s="161"/>
      <c r="U1815" s="161"/>
    </row>
    <row r="1816" spans="11:21" s="3" customFormat="1" ht="12.75">
      <c r="K1816" s="160"/>
      <c r="T1816" s="161"/>
      <c r="U1816" s="161"/>
    </row>
    <row r="1817" spans="11:21" s="3" customFormat="1" ht="12.75">
      <c r="K1817" s="160"/>
      <c r="T1817" s="161"/>
      <c r="U1817" s="161"/>
    </row>
    <row r="1818" spans="11:21" s="3" customFormat="1" ht="12.75">
      <c r="K1818" s="160"/>
      <c r="T1818" s="161"/>
      <c r="U1818" s="161"/>
    </row>
    <row r="1819" spans="11:21" s="3" customFormat="1" ht="12.75">
      <c r="K1819" s="160"/>
      <c r="T1819" s="161"/>
      <c r="U1819" s="161"/>
    </row>
    <row r="1820" spans="11:21" s="3" customFormat="1" ht="12.75">
      <c r="K1820" s="160"/>
      <c r="T1820" s="161"/>
      <c r="U1820" s="161"/>
    </row>
    <row r="1821" spans="11:21" s="3" customFormat="1" ht="12.75">
      <c r="K1821" s="160"/>
      <c r="T1821" s="161"/>
      <c r="U1821" s="161"/>
    </row>
    <row r="1822" spans="11:21" s="3" customFormat="1" ht="12.75">
      <c r="K1822" s="160"/>
      <c r="T1822" s="161"/>
      <c r="U1822" s="161"/>
    </row>
    <row r="1823" spans="11:21" s="3" customFormat="1" ht="12.75">
      <c r="K1823" s="160"/>
      <c r="T1823" s="161"/>
      <c r="U1823" s="161"/>
    </row>
    <row r="1824" spans="11:21" s="3" customFormat="1" ht="12.75">
      <c r="K1824" s="160"/>
      <c r="T1824" s="161"/>
      <c r="U1824" s="161"/>
    </row>
    <row r="1825" spans="11:21" s="3" customFormat="1" ht="12.75">
      <c r="K1825" s="160"/>
      <c r="T1825" s="161"/>
      <c r="U1825" s="161"/>
    </row>
    <row r="1826" spans="11:21" s="3" customFormat="1" ht="12.75">
      <c r="K1826" s="160"/>
      <c r="T1826" s="161"/>
      <c r="U1826" s="161"/>
    </row>
    <row r="1827" spans="11:21" s="3" customFormat="1" ht="12.75">
      <c r="K1827" s="160"/>
      <c r="T1827" s="161"/>
      <c r="U1827" s="161"/>
    </row>
    <row r="1828" spans="11:21" s="3" customFormat="1" ht="12.75">
      <c r="K1828" s="160"/>
      <c r="T1828" s="161"/>
      <c r="U1828" s="161"/>
    </row>
    <row r="1829" spans="11:21" s="3" customFormat="1" ht="12.75">
      <c r="K1829" s="160"/>
      <c r="T1829" s="161"/>
      <c r="U1829" s="161"/>
    </row>
    <row r="1830" spans="11:21" s="3" customFormat="1" ht="12.75">
      <c r="K1830" s="160"/>
      <c r="T1830" s="161"/>
      <c r="U1830" s="161"/>
    </row>
    <row r="1831" spans="11:21" s="3" customFormat="1" ht="12.75">
      <c r="K1831" s="160"/>
      <c r="T1831" s="161"/>
      <c r="U1831" s="161"/>
    </row>
    <row r="1832" spans="11:21" s="3" customFormat="1" ht="12.75">
      <c r="K1832" s="160"/>
      <c r="T1832" s="161"/>
      <c r="U1832" s="161"/>
    </row>
    <row r="1833" spans="11:21" s="3" customFormat="1" ht="12.75">
      <c r="K1833" s="160"/>
      <c r="T1833" s="161"/>
      <c r="U1833" s="161"/>
    </row>
    <row r="1834" spans="11:21" s="3" customFormat="1" ht="12.75">
      <c r="K1834" s="160"/>
      <c r="T1834" s="161"/>
      <c r="U1834" s="161"/>
    </row>
    <row r="1835" spans="11:21" s="3" customFormat="1" ht="12.75">
      <c r="K1835" s="160"/>
      <c r="T1835" s="161"/>
      <c r="U1835" s="161"/>
    </row>
    <row r="1836" spans="11:21" s="3" customFormat="1" ht="12.75">
      <c r="K1836" s="160"/>
      <c r="T1836" s="161"/>
      <c r="U1836" s="161"/>
    </row>
    <row r="1837" spans="11:21" s="3" customFormat="1" ht="12.75">
      <c r="K1837" s="160"/>
      <c r="T1837" s="161"/>
      <c r="U1837" s="161"/>
    </row>
    <row r="1838" spans="11:21" s="3" customFormat="1" ht="12.75">
      <c r="K1838" s="160"/>
      <c r="T1838" s="161"/>
      <c r="U1838" s="161"/>
    </row>
    <row r="1839" spans="11:21" s="3" customFormat="1" ht="12.75">
      <c r="K1839" s="160"/>
      <c r="T1839" s="161"/>
      <c r="U1839" s="161"/>
    </row>
    <row r="1840" spans="11:21" s="3" customFormat="1" ht="12.75">
      <c r="K1840" s="160"/>
      <c r="T1840" s="161"/>
      <c r="U1840" s="161"/>
    </row>
    <row r="1841" spans="11:21" s="3" customFormat="1" ht="12.75">
      <c r="K1841" s="160"/>
      <c r="T1841" s="161"/>
      <c r="U1841" s="161"/>
    </row>
    <row r="1842" spans="11:21" s="3" customFormat="1" ht="12.75">
      <c r="K1842" s="160"/>
      <c r="T1842" s="161"/>
      <c r="U1842" s="161"/>
    </row>
    <row r="1843" spans="11:21" s="3" customFormat="1" ht="12.75">
      <c r="K1843" s="160"/>
      <c r="T1843" s="161"/>
      <c r="U1843" s="161"/>
    </row>
    <row r="1844" spans="11:21" s="3" customFormat="1" ht="12.75">
      <c r="K1844" s="160"/>
      <c r="T1844" s="161"/>
      <c r="U1844" s="161"/>
    </row>
    <row r="1845" spans="11:21" s="3" customFormat="1" ht="12.75">
      <c r="K1845" s="160"/>
      <c r="T1845" s="161"/>
      <c r="U1845" s="161"/>
    </row>
    <row r="1846" spans="11:21" s="3" customFormat="1" ht="12.75">
      <c r="K1846" s="160"/>
      <c r="T1846" s="161"/>
      <c r="U1846" s="161"/>
    </row>
    <row r="1847" spans="11:21" s="3" customFormat="1" ht="12.75">
      <c r="K1847" s="160"/>
      <c r="T1847" s="161"/>
      <c r="U1847" s="161"/>
    </row>
    <row r="1848" spans="11:21" s="3" customFormat="1" ht="12.75">
      <c r="K1848" s="160"/>
      <c r="T1848" s="161"/>
      <c r="U1848" s="161"/>
    </row>
    <row r="1849" spans="11:21" s="3" customFormat="1" ht="12.75">
      <c r="K1849" s="160"/>
      <c r="T1849" s="161"/>
      <c r="U1849" s="161"/>
    </row>
    <row r="1850" spans="11:21" s="3" customFormat="1" ht="12.75">
      <c r="K1850" s="160"/>
      <c r="T1850" s="161"/>
      <c r="U1850" s="161"/>
    </row>
    <row r="1851" spans="11:21" s="3" customFormat="1" ht="12.75">
      <c r="K1851" s="160"/>
      <c r="T1851" s="161"/>
      <c r="U1851" s="161"/>
    </row>
    <row r="1852" spans="11:21" s="3" customFormat="1" ht="12.75">
      <c r="K1852" s="160"/>
      <c r="T1852" s="161"/>
      <c r="U1852" s="161"/>
    </row>
    <row r="1853" spans="11:21" s="3" customFormat="1" ht="12.75">
      <c r="K1853" s="160"/>
      <c r="T1853" s="161"/>
      <c r="U1853" s="161"/>
    </row>
    <row r="1854" spans="11:21" s="3" customFormat="1" ht="12.75">
      <c r="K1854" s="160"/>
      <c r="T1854" s="161"/>
      <c r="U1854" s="161"/>
    </row>
    <row r="1855" spans="11:21" s="3" customFormat="1" ht="12.75">
      <c r="K1855" s="160"/>
      <c r="T1855" s="161"/>
      <c r="U1855" s="161"/>
    </row>
    <row r="1856" spans="11:21" s="3" customFormat="1" ht="12.75">
      <c r="K1856" s="160"/>
      <c r="T1856" s="161"/>
      <c r="U1856" s="161"/>
    </row>
    <row r="1857" spans="11:21" s="3" customFormat="1" ht="12.75">
      <c r="K1857" s="160"/>
      <c r="T1857" s="161"/>
      <c r="U1857" s="161"/>
    </row>
    <row r="1858" spans="11:21" s="3" customFormat="1" ht="12.75">
      <c r="K1858" s="160"/>
      <c r="T1858" s="161"/>
      <c r="U1858" s="161"/>
    </row>
    <row r="1859" spans="11:21" s="3" customFormat="1" ht="12.75">
      <c r="K1859" s="160"/>
      <c r="T1859" s="161"/>
      <c r="U1859" s="161"/>
    </row>
    <row r="1860" spans="11:21" s="3" customFormat="1" ht="12.75">
      <c r="K1860" s="160"/>
      <c r="T1860" s="161"/>
      <c r="U1860" s="161"/>
    </row>
    <row r="1861" spans="11:21" s="3" customFormat="1" ht="12.75">
      <c r="K1861" s="160"/>
      <c r="T1861" s="161"/>
      <c r="U1861" s="161"/>
    </row>
    <row r="1862" spans="11:21" s="3" customFormat="1" ht="12.75">
      <c r="K1862" s="160"/>
      <c r="T1862" s="161"/>
      <c r="U1862" s="161"/>
    </row>
    <row r="1863" spans="11:21" s="3" customFormat="1" ht="12.75">
      <c r="K1863" s="160"/>
      <c r="T1863" s="161"/>
      <c r="U1863" s="161"/>
    </row>
    <row r="1864" spans="11:21" s="3" customFormat="1" ht="12.75">
      <c r="K1864" s="160"/>
      <c r="T1864" s="161"/>
      <c r="U1864" s="161"/>
    </row>
    <row r="1865" spans="11:21" s="3" customFormat="1" ht="12.75">
      <c r="K1865" s="160"/>
      <c r="T1865" s="161"/>
      <c r="U1865" s="161"/>
    </row>
    <row r="1866" spans="11:21" s="3" customFormat="1" ht="12.75">
      <c r="K1866" s="160"/>
      <c r="T1866" s="161"/>
      <c r="U1866" s="161"/>
    </row>
    <row r="1867" spans="11:21" s="3" customFormat="1" ht="12.75">
      <c r="K1867" s="160"/>
      <c r="T1867" s="161"/>
      <c r="U1867" s="161"/>
    </row>
    <row r="1868" spans="11:21" s="3" customFormat="1" ht="12.75">
      <c r="K1868" s="160"/>
      <c r="T1868" s="161"/>
      <c r="U1868" s="161"/>
    </row>
    <row r="1869" spans="11:21" s="3" customFormat="1" ht="12.75">
      <c r="K1869" s="160"/>
      <c r="T1869" s="161"/>
      <c r="U1869" s="161"/>
    </row>
    <row r="1870" spans="11:21" s="3" customFormat="1" ht="12.75">
      <c r="K1870" s="160"/>
      <c r="T1870" s="161"/>
      <c r="U1870" s="161"/>
    </row>
    <row r="1871" spans="11:21" s="3" customFormat="1" ht="12.75">
      <c r="K1871" s="160"/>
      <c r="T1871" s="161"/>
      <c r="U1871" s="161"/>
    </row>
    <row r="1872" spans="11:21" s="3" customFormat="1" ht="12.75">
      <c r="K1872" s="160"/>
      <c r="T1872" s="161"/>
      <c r="U1872" s="161"/>
    </row>
    <row r="1873" spans="11:21" s="3" customFormat="1" ht="12.75">
      <c r="K1873" s="160"/>
      <c r="T1873" s="161"/>
      <c r="U1873" s="161"/>
    </row>
    <row r="1874" spans="11:21" s="3" customFormat="1" ht="12.75">
      <c r="K1874" s="160"/>
      <c r="T1874" s="161"/>
      <c r="U1874" s="161"/>
    </row>
    <row r="1875" spans="11:21" s="3" customFormat="1" ht="12.75">
      <c r="K1875" s="160"/>
      <c r="T1875" s="161"/>
      <c r="U1875" s="161"/>
    </row>
    <row r="1876" spans="11:21" s="3" customFormat="1" ht="12.75">
      <c r="K1876" s="160"/>
      <c r="T1876" s="161"/>
      <c r="U1876" s="161"/>
    </row>
    <row r="1877" spans="11:21" s="3" customFormat="1" ht="12.75">
      <c r="K1877" s="160"/>
      <c r="T1877" s="161"/>
      <c r="U1877" s="161"/>
    </row>
    <row r="1878" spans="11:21" s="3" customFormat="1" ht="12.75">
      <c r="K1878" s="160"/>
      <c r="T1878" s="161"/>
      <c r="U1878" s="161"/>
    </row>
    <row r="1879" spans="11:21" s="3" customFormat="1" ht="12.75">
      <c r="K1879" s="160"/>
      <c r="T1879" s="161"/>
      <c r="U1879" s="161"/>
    </row>
    <row r="1880" spans="11:21" s="3" customFormat="1" ht="12.75">
      <c r="K1880" s="160"/>
      <c r="T1880" s="161"/>
      <c r="U1880" s="161"/>
    </row>
    <row r="1881" spans="11:21" s="3" customFormat="1" ht="12.75">
      <c r="K1881" s="160"/>
      <c r="T1881" s="161"/>
      <c r="U1881" s="161"/>
    </row>
    <row r="1882" spans="11:21" s="3" customFormat="1" ht="12.75">
      <c r="K1882" s="160"/>
      <c r="T1882" s="161"/>
      <c r="U1882" s="161"/>
    </row>
    <row r="1883" spans="11:21" s="3" customFormat="1" ht="12.75">
      <c r="K1883" s="160"/>
      <c r="T1883" s="161"/>
      <c r="U1883" s="161"/>
    </row>
    <row r="1884" spans="11:21" s="3" customFormat="1" ht="12.75">
      <c r="K1884" s="160"/>
      <c r="T1884" s="161"/>
      <c r="U1884" s="161"/>
    </row>
    <row r="1885" spans="11:21" s="3" customFormat="1" ht="12.75">
      <c r="K1885" s="160"/>
      <c r="T1885" s="161"/>
      <c r="U1885" s="161"/>
    </row>
    <row r="1886" spans="11:21" s="3" customFormat="1" ht="12.75">
      <c r="K1886" s="160"/>
      <c r="T1886" s="161"/>
      <c r="U1886" s="161"/>
    </row>
    <row r="1887" spans="11:21" s="3" customFormat="1" ht="12.75">
      <c r="K1887" s="160"/>
      <c r="T1887" s="161"/>
      <c r="U1887" s="161"/>
    </row>
    <row r="1888" spans="11:21" s="3" customFormat="1" ht="12.75">
      <c r="K1888" s="160"/>
      <c r="T1888" s="161"/>
      <c r="U1888" s="161"/>
    </row>
    <row r="1889" spans="11:21" s="3" customFormat="1" ht="12.75">
      <c r="K1889" s="160"/>
      <c r="T1889" s="161"/>
      <c r="U1889" s="161"/>
    </row>
    <row r="1890" spans="11:21" s="3" customFormat="1" ht="12.75">
      <c r="K1890" s="160"/>
      <c r="T1890" s="161"/>
      <c r="U1890" s="161"/>
    </row>
    <row r="1891" spans="11:21" s="3" customFormat="1" ht="12.75">
      <c r="K1891" s="160"/>
      <c r="T1891" s="161"/>
      <c r="U1891" s="161"/>
    </row>
    <row r="1892" spans="11:21" s="3" customFormat="1" ht="12.75">
      <c r="K1892" s="160"/>
      <c r="T1892" s="161"/>
      <c r="U1892" s="161"/>
    </row>
    <row r="1893" spans="11:21" s="3" customFormat="1" ht="12.75">
      <c r="K1893" s="160"/>
      <c r="T1893" s="161"/>
      <c r="U1893" s="161"/>
    </row>
    <row r="1894" spans="11:21" s="3" customFormat="1" ht="12.75">
      <c r="K1894" s="160"/>
      <c r="T1894" s="161"/>
      <c r="U1894" s="161"/>
    </row>
    <row r="1895" spans="11:21" s="3" customFormat="1" ht="12.75">
      <c r="K1895" s="160"/>
      <c r="T1895" s="161"/>
      <c r="U1895" s="161"/>
    </row>
    <row r="1896" spans="11:21" s="3" customFormat="1" ht="12.75">
      <c r="K1896" s="160"/>
      <c r="T1896" s="161"/>
      <c r="U1896" s="161"/>
    </row>
    <row r="1897" spans="11:21" s="3" customFormat="1" ht="12.75">
      <c r="K1897" s="160"/>
      <c r="T1897" s="161"/>
      <c r="U1897" s="161"/>
    </row>
    <row r="1898" spans="11:21" s="3" customFormat="1" ht="12.75">
      <c r="K1898" s="160"/>
      <c r="T1898" s="161"/>
      <c r="U1898" s="161"/>
    </row>
    <row r="1899" spans="11:21" s="3" customFormat="1" ht="12.75">
      <c r="K1899" s="160"/>
      <c r="T1899" s="161"/>
      <c r="U1899" s="161"/>
    </row>
    <row r="1900" spans="11:21" s="3" customFormat="1" ht="12.75">
      <c r="K1900" s="160"/>
      <c r="T1900" s="161"/>
      <c r="U1900" s="161"/>
    </row>
    <row r="1901" spans="11:21" s="3" customFormat="1" ht="12.75">
      <c r="K1901" s="160"/>
      <c r="T1901" s="161"/>
      <c r="U1901" s="161"/>
    </row>
    <row r="1902" spans="11:21" s="3" customFormat="1" ht="12.75">
      <c r="K1902" s="160"/>
      <c r="T1902" s="161"/>
      <c r="U1902" s="161"/>
    </row>
    <row r="1903" spans="11:21" s="3" customFormat="1" ht="12.75">
      <c r="K1903" s="160"/>
      <c r="T1903" s="161"/>
      <c r="U1903" s="161"/>
    </row>
    <row r="1904" spans="11:21" s="3" customFormat="1" ht="12.75">
      <c r="K1904" s="160"/>
      <c r="T1904" s="161"/>
      <c r="U1904" s="161"/>
    </row>
    <row r="1905" spans="11:21" s="3" customFormat="1" ht="12.75">
      <c r="K1905" s="160"/>
      <c r="T1905" s="161"/>
      <c r="U1905" s="161"/>
    </row>
    <row r="1906" spans="11:21" s="3" customFormat="1" ht="12.75">
      <c r="K1906" s="160"/>
      <c r="T1906" s="161"/>
      <c r="U1906" s="161"/>
    </row>
    <row r="1907" spans="11:21" s="3" customFormat="1" ht="12.75">
      <c r="K1907" s="160"/>
      <c r="T1907" s="161"/>
      <c r="U1907" s="161"/>
    </row>
    <row r="1908" spans="11:21" s="3" customFormat="1" ht="12.75">
      <c r="K1908" s="160"/>
      <c r="T1908" s="161"/>
      <c r="U1908" s="161"/>
    </row>
    <row r="1909" spans="11:21" s="3" customFormat="1" ht="12.75">
      <c r="K1909" s="160"/>
      <c r="T1909" s="161"/>
      <c r="U1909" s="161"/>
    </row>
    <row r="1910" spans="11:21" s="3" customFormat="1" ht="12.75">
      <c r="K1910" s="160"/>
      <c r="T1910" s="161"/>
      <c r="U1910" s="161"/>
    </row>
    <row r="1911" spans="11:21" s="3" customFormat="1" ht="12.75">
      <c r="K1911" s="160"/>
      <c r="T1911" s="161"/>
      <c r="U1911" s="161"/>
    </row>
    <row r="1912" spans="11:21" s="3" customFormat="1" ht="12.75">
      <c r="K1912" s="160"/>
      <c r="T1912" s="161"/>
      <c r="U1912" s="161"/>
    </row>
    <row r="1913" spans="11:21" s="3" customFormat="1" ht="12.75">
      <c r="K1913" s="160"/>
      <c r="T1913" s="161"/>
      <c r="U1913" s="161"/>
    </row>
    <row r="1914" spans="11:21" s="3" customFormat="1" ht="12.75">
      <c r="K1914" s="160"/>
      <c r="T1914" s="161"/>
      <c r="U1914" s="161"/>
    </row>
    <row r="1915" spans="11:21" s="3" customFormat="1" ht="12.75">
      <c r="K1915" s="160"/>
      <c r="T1915" s="161"/>
      <c r="U1915" s="161"/>
    </row>
    <row r="1916" spans="11:21" s="3" customFormat="1" ht="12.75">
      <c r="K1916" s="160"/>
      <c r="T1916" s="161"/>
      <c r="U1916" s="161"/>
    </row>
    <row r="1917" spans="11:21" s="3" customFormat="1" ht="12.75">
      <c r="K1917" s="160"/>
      <c r="T1917" s="161"/>
      <c r="U1917" s="161"/>
    </row>
    <row r="1918" spans="11:21" s="3" customFormat="1" ht="12.75">
      <c r="K1918" s="160"/>
      <c r="T1918" s="161"/>
      <c r="U1918" s="161"/>
    </row>
    <row r="1919" spans="11:21" s="3" customFormat="1" ht="12.75">
      <c r="K1919" s="160"/>
      <c r="T1919" s="161"/>
      <c r="U1919" s="161"/>
    </row>
    <row r="1920" spans="11:21" s="3" customFormat="1" ht="12.75">
      <c r="K1920" s="160"/>
      <c r="T1920" s="161"/>
      <c r="U1920" s="161"/>
    </row>
    <row r="1921" spans="11:21" s="3" customFormat="1" ht="12.75">
      <c r="K1921" s="160"/>
      <c r="T1921" s="161"/>
      <c r="U1921" s="161"/>
    </row>
    <row r="1922" spans="11:21" s="3" customFormat="1" ht="12.75">
      <c r="K1922" s="160"/>
      <c r="T1922" s="161"/>
      <c r="U1922" s="161"/>
    </row>
    <row r="1923" spans="11:21" s="3" customFormat="1" ht="12.75">
      <c r="K1923" s="160"/>
      <c r="T1923" s="161"/>
      <c r="U1923" s="161"/>
    </row>
    <row r="1924" spans="11:21" s="3" customFormat="1" ht="12.75">
      <c r="K1924" s="160"/>
      <c r="T1924" s="161"/>
      <c r="U1924" s="161"/>
    </row>
    <row r="1925" spans="11:21" s="3" customFormat="1" ht="12.75">
      <c r="K1925" s="160"/>
      <c r="T1925" s="161"/>
      <c r="U1925" s="161"/>
    </row>
    <row r="1926" spans="11:21" s="3" customFormat="1" ht="12.75">
      <c r="K1926" s="160"/>
      <c r="T1926" s="161"/>
      <c r="U1926" s="161"/>
    </row>
    <row r="1927" spans="11:21" s="3" customFormat="1" ht="12.75">
      <c r="K1927" s="160"/>
      <c r="T1927" s="161"/>
      <c r="U1927" s="161"/>
    </row>
    <row r="1928" spans="11:21" s="3" customFormat="1" ht="12.75">
      <c r="K1928" s="160"/>
      <c r="T1928" s="161"/>
      <c r="U1928" s="161"/>
    </row>
    <row r="1929" spans="11:21" s="3" customFormat="1" ht="12.75">
      <c r="K1929" s="160"/>
      <c r="T1929" s="161"/>
      <c r="U1929" s="161"/>
    </row>
    <row r="1930" spans="11:21" s="3" customFormat="1" ht="12.75">
      <c r="K1930" s="160"/>
      <c r="T1930" s="161"/>
      <c r="U1930" s="161"/>
    </row>
    <row r="1931" spans="11:21" s="3" customFormat="1" ht="12.75">
      <c r="K1931" s="160"/>
      <c r="T1931" s="161"/>
      <c r="U1931" s="161"/>
    </row>
    <row r="1932" spans="11:21" s="3" customFormat="1" ht="12.75">
      <c r="K1932" s="160"/>
      <c r="T1932" s="161"/>
      <c r="U1932" s="161"/>
    </row>
    <row r="1933" spans="11:21" s="3" customFormat="1" ht="12.75">
      <c r="K1933" s="160"/>
      <c r="T1933" s="161"/>
      <c r="U1933" s="161"/>
    </row>
    <row r="1934" spans="11:21" s="3" customFormat="1" ht="12.75">
      <c r="K1934" s="160"/>
      <c r="T1934" s="161"/>
      <c r="U1934" s="161"/>
    </row>
    <row r="1935" spans="11:21" s="3" customFormat="1" ht="12.75">
      <c r="K1935" s="160"/>
      <c r="T1935" s="161"/>
      <c r="U1935" s="161"/>
    </row>
    <row r="1936" spans="11:21" s="3" customFormat="1" ht="12.75">
      <c r="K1936" s="160"/>
      <c r="T1936" s="161"/>
      <c r="U1936" s="161"/>
    </row>
    <row r="1937" spans="11:21" s="3" customFormat="1" ht="12.75">
      <c r="K1937" s="160"/>
      <c r="T1937" s="161"/>
      <c r="U1937" s="161"/>
    </row>
    <row r="1938" spans="11:21" s="3" customFormat="1" ht="12.75">
      <c r="K1938" s="160"/>
      <c r="T1938" s="161"/>
      <c r="U1938" s="161"/>
    </row>
    <row r="1939" spans="11:21" s="3" customFormat="1" ht="12.75">
      <c r="K1939" s="160"/>
      <c r="T1939" s="161"/>
      <c r="U1939" s="161"/>
    </row>
    <row r="1940" spans="11:21" s="3" customFormat="1" ht="12.75">
      <c r="K1940" s="160"/>
      <c r="T1940" s="161"/>
      <c r="U1940" s="161"/>
    </row>
    <row r="1941" spans="11:21" s="3" customFormat="1" ht="12.75">
      <c r="K1941" s="160"/>
      <c r="T1941" s="161"/>
      <c r="U1941" s="161"/>
    </row>
    <row r="1942" spans="11:21" s="3" customFormat="1" ht="12.75">
      <c r="K1942" s="160"/>
      <c r="T1942" s="161"/>
      <c r="U1942" s="161"/>
    </row>
    <row r="1943" spans="11:21" s="3" customFormat="1" ht="12.75">
      <c r="K1943" s="160"/>
      <c r="T1943" s="161"/>
      <c r="U1943" s="161"/>
    </row>
    <row r="1944" spans="11:21" s="3" customFormat="1" ht="12.75">
      <c r="K1944" s="160"/>
      <c r="T1944" s="161"/>
      <c r="U1944" s="161"/>
    </row>
    <row r="1945" spans="11:21" s="3" customFormat="1" ht="12.75">
      <c r="K1945" s="160"/>
      <c r="T1945" s="161"/>
      <c r="U1945" s="161"/>
    </row>
    <row r="1946" spans="11:21" s="3" customFormat="1" ht="12.75">
      <c r="K1946" s="160"/>
      <c r="T1946" s="161"/>
      <c r="U1946" s="161"/>
    </row>
    <row r="1947" spans="11:21" s="3" customFormat="1" ht="12.75">
      <c r="K1947" s="160"/>
      <c r="T1947" s="161"/>
      <c r="U1947" s="161"/>
    </row>
    <row r="1948" spans="11:21" s="3" customFormat="1" ht="12.75">
      <c r="K1948" s="160"/>
      <c r="T1948" s="161"/>
      <c r="U1948" s="161"/>
    </row>
    <row r="1949" spans="11:21" s="3" customFormat="1" ht="12.75">
      <c r="K1949" s="160"/>
      <c r="T1949" s="161"/>
      <c r="U1949" s="161"/>
    </row>
    <row r="1950" spans="11:21" s="3" customFormat="1" ht="12.75">
      <c r="K1950" s="160"/>
      <c r="T1950" s="161"/>
      <c r="U1950" s="161"/>
    </row>
    <row r="1951" spans="11:21" s="3" customFormat="1" ht="12.75">
      <c r="K1951" s="160"/>
      <c r="T1951" s="161"/>
      <c r="U1951" s="161"/>
    </row>
    <row r="1952" spans="11:21" s="3" customFormat="1" ht="12.75">
      <c r="K1952" s="160"/>
      <c r="T1952" s="161"/>
      <c r="U1952" s="161"/>
    </row>
    <row r="1953" spans="11:21" s="3" customFormat="1" ht="12.75">
      <c r="K1953" s="160"/>
      <c r="T1953" s="161"/>
      <c r="U1953" s="161"/>
    </row>
    <row r="1954" spans="11:21" s="3" customFormat="1" ht="12.75">
      <c r="K1954" s="160"/>
      <c r="T1954" s="161"/>
      <c r="U1954" s="161"/>
    </row>
    <row r="1955" spans="11:21" s="3" customFormat="1" ht="12.75">
      <c r="K1955" s="160"/>
      <c r="T1955" s="161"/>
      <c r="U1955" s="161"/>
    </row>
    <row r="1956" spans="11:21" s="3" customFormat="1" ht="12.75">
      <c r="K1956" s="160"/>
      <c r="T1956" s="161"/>
      <c r="U1956" s="161"/>
    </row>
    <row r="1957" spans="11:21" s="3" customFormat="1" ht="12.75">
      <c r="K1957" s="160"/>
      <c r="T1957" s="161"/>
      <c r="U1957" s="161"/>
    </row>
    <row r="1958" spans="11:21" s="3" customFormat="1" ht="12.75">
      <c r="K1958" s="160"/>
      <c r="T1958" s="161"/>
      <c r="U1958" s="161"/>
    </row>
    <row r="1959" spans="11:21" s="3" customFormat="1" ht="12.75">
      <c r="K1959" s="160"/>
      <c r="T1959" s="161"/>
      <c r="U1959" s="161"/>
    </row>
    <row r="1960" spans="11:21" s="3" customFormat="1" ht="12.75">
      <c r="K1960" s="160"/>
      <c r="T1960" s="161"/>
      <c r="U1960" s="161"/>
    </row>
    <row r="1961" spans="11:21" s="3" customFormat="1" ht="12.75">
      <c r="K1961" s="160"/>
      <c r="T1961" s="161"/>
      <c r="U1961" s="161"/>
    </row>
    <row r="1962" spans="11:21" s="3" customFormat="1" ht="12.75">
      <c r="K1962" s="160"/>
      <c r="T1962" s="161"/>
      <c r="U1962" s="161"/>
    </row>
    <row r="1963" spans="11:21" s="3" customFormat="1" ht="12.75">
      <c r="K1963" s="160"/>
      <c r="T1963" s="161"/>
      <c r="U1963" s="161"/>
    </row>
    <row r="1964" spans="11:21" s="3" customFormat="1" ht="12.75">
      <c r="K1964" s="160"/>
      <c r="T1964" s="161"/>
      <c r="U1964" s="161"/>
    </row>
    <row r="1965" spans="11:21" s="3" customFormat="1" ht="12.75">
      <c r="K1965" s="160"/>
      <c r="T1965" s="161"/>
      <c r="U1965" s="161"/>
    </row>
    <row r="1966" spans="11:21" s="3" customFormat="1" ht="12.75">
      <c r="K1966" s="160"/>
      <c r="T1966" s="161"/>
      <c r="U1966" s="161"/>
    </row>
    <row r="1967" spans="11:21" s="3" customFormat="1" ht="12.75">
      <c r="K1967" s="160"/>
      <c r="T1967" s="161"/>
      <c r="U1967" s="161"/>
    </row>
    <row r="1968" spans="11:21" s="3" customFormat="1" ht="12.75">
      <c r="K1968" s="160"/>
      <c r="T1968" s="161"/>
      <c r="U1968" s="161"/>
    </row>
    <row r="1969" spans="11:21" s="3" customFormat="1" ht="12.75">
      <c r="K1969" s="160"/>
      <c r="T1969" s="161"/>
      <c r="U1969" s="161"/>
    </row>
    <row r="1970" spans="11:21" s="3" customFormat="1" ht="12.75">
      <c r="K1970" s="160"/>
      <c r="T1970" s="161"/>
      <c r="U1970" s="161"/>
    </row>
    <row r="1971" spans="11:21" s="3" customFormat="1" ht="12.75">
      <c r="K1971" s="160"/>
      <c r="T1971" s="161"/>
      <c r="U1971" s="161"/>
    </row>
    <row r="1972" spans="11:21" s="3" customFormat="1" ht="12.75">
      <c r="K1972" s="160"/>
      <c r="T1972" s="161"/>
      <c r="U1972" s="161"/>
    </row>
    <row r="1973" spans="11:21" s="3" customFormat="1" ht="12.75">
      <c r="K1973" s="160"/>
      <c r="T1973" s="161"/>
      <c r="U1973" s="161"/>
    </row>
    <row r="1974" spans="11:21" s="3" customFormat="1" ht="12.75">
      <c r="K1974" s="160"/>
      <c r="T1974" s="161"/>
      <c r="U1974" s="161"/>
    </row>
    <row r="1975" spans="11:21" s="3" customFormat="1" ht="12.75">
      <c r="K1975" s="160"/>
      <c r="T1975" s="161"/>
      <c r="U1975" s="161"/>
    </row>
    <row r="1976" spans="11:21" s="3" customFormat="1" ht="12.75">
      <c r="K1976" s="160"/>
      <c r="T1976" s="161"/>
      <c r="U1976" s="161"/>
    </row>
    <row r="1977" spans="11:21" s="3" customFormat="1" ht="12.75">
      <c r="K1977" s="160"/>
      <c r="T1977" s="161"/>
      <c r="U1977" s="161"/>
    </row>
    <row r="1978" spans="11:21" s="3" customFormat="1" ht="12.75">
      <c r="K1978" s="160"/>
      <c r="T1978" s="161"/>
      <c r="U1978" s="161"/>
    </row>
    <row r="1979" spans="11:21" s="3" customFormat="1" ht="12.75">
      <c r="K1979" s="160"/>
      <c r="T1979" s="161"/>
      <c r="U1979" s="161"/>
    </row>
    <row r="1980" spans="11:21" s="3" customFormat="1" ht="12.75">
      <c r="K1980" s="160"/>
      <c r="T1980" s="161"/>
      <c r="U1980" s="161"/>
    </row>
    <row r="1981" spans="11:21" s="3" customFormat="1" ht="12.75">
      <c r="K1981" s="160"/>
      <c r="T1981" s="161"/>
      <c r="U1981" s="161"/>
    </row>
    <row r="1982" spans="11:21" s="3" customFormat="1" ht="12.75">
      <c r="K1982" s="160"/>
      <c r="T1982" s="161"/>
      <c r="U1982" s="161"/>
    </row>
    <row r="1983" spans="11:21" s="3" customFormat="1" ht="12.75">
      <c r="K1983" s="160"/>
      <c r="T1983" s="161"/>
      <c r="U1983" s="161"/>
    </row>
    <row r="1984" spans="11:21" s="3" customFormat="1" ht="12.75">
      <c r="K1984" s="160"/>
      <c r="T1984" s="161"/>
      <c r="U1984" s="161"/>
    </row>
    <row r="1985" spans="11:21" s="3" customFormat="1" ht="12.75">
      <c r="K1985" s="160"/>
      <c r="T1985" s="161"/>
      <c r="U1985" s="161"/>
    </row>
    <row r="1986" spans="11:21" s="3" customFormat="1" ht="12.75">
      <c r="K1986" s="160"/>
      <c r="T1986" s="161"/>
      <c r="U1986" s="161"/>
    </row>
    <row r="1987" spans="11:21" s="3" customFormat="1" ht="12.75">
      <c r="K1987" s="160"/>
      <c r="T1987" s="161"/>
      <c r="U1987" s="161"/>
    </row>
    <row r="1988" spans="11:21" s="3" customFormat="1" ht="12.75">
      <c r="K1988" s="160"/>
      <c r="T1988" s="161"/>
      <c r="U1988" s="161"/>
    </row>
    <row r="1989" spans="11:21" s="3" customFormat="1" ht="12.75">
      <c r="K1989" s="160"/>
      <c r="T1989" s="161"/>
      <c r="U1989" s="161"/>
    </row>
    <row r="1990" spans="11:21" s="3" customFormat="1" ht="12.75">
      <c r="K1990" s="160"/>
      <c r="T1990" s="161"/>
      <c r="U1990" s="161"/>
    </row>
    <row r="1991" spans="11:21" s="3" customFormat="1" ht="12.75">
      <c r="K1991" s="160"/>
      <c r="T1991" s="161"/>
      <c r="U1991" s="161"/>
    </row>
    <row r="1992" spans="11:21" s="3" customFormat="1" ht="12.75">
      <c r="K1992" s="160"/>
      <c r="T1992" s="161"/>
      <c r="U1992" s="161"/>
    </row>
    <row r="1993" spans="11:21" s="3" customFormat="1" ht="12.75">
      <c r="K1993" s="160"/>
      <c r="T1993" s="161"/>
      <c r="U1993" s="161"/>
    </row>
    <row r="1994" spans="11:21" s="3" customFormat="1" ht="12.75">
      <c r="K1994" s="160"/>
      <c r="T1994" s="161"/>
      <c r="U1994" s="161"/>
    </row>
    <row r="1995" spans="11:21" s="3" customFormat="1" ht="12.75">
      <c r="K1995" s="160"/>
      <c r="T1995" s="161"/>
      <c r="U1995" s="161"/>
    </row>
    <row r="1996" spans="11:21" s="3" customFormat="1" ht="12.75">
      <c r="K1996" s="160"/>
      <c r="T1996" s="161"/>
      <c r="U1996" s="161"/>
    </row>
    <row r="1997" spans="11:21" s="3" customFormat="1" ht="12.75">
      <c r="K1997" s="160"/>
      <c r="T1997" s="161"/>
      <c r="U1997" s="161"/>
    </row>
    <row r="1998" spans="11:21" s="3" customFormat="1" ht="12.75">
      <c r="K1998" s="160"/>
      <c r="T1998" s="161"/>
      <c r="U1998" s="161"/>
    </row>
    <row r="1999" spans="11:21" s="3" customFormat="1" ht="12.75">
      <c r="K1999" s="160"/>
      <c r="T1999" s="161"/>
      <c r="U1999" s="161"/>
    </row>
    <row r="2000" spans="11:21" s="3" customFormat="1" ht="12.75">
      <c r="K2000" s="160"/>
      <c r="T2000" s="161"/>
      <c r="U2000" s="161"/>
    </row>
    <row r="2001" spans="11:21" s="3" customFormat="1" ht="12.75">
      <c r="K2001" s="160"/>
      <c r="T2001" s="161"/>
      <c r="U2001" s="161"/>
    </row>
    <row r="2002" spans="11:21" s="3" customFormat="1" ht="12.75">
      <c r="K2002" s="160"/>
      <c r="T2002" s="161"/>
      <c r="U2002" s="161"/>
    </row>
    <row r="2003" spans="11:21" s="3" customFormat="1" ht="12.75">
      <c r="K2003" s="160"/>
      <c r="T2003" s="161"/>
      <c r="U2003" s="161"/>
    </row>
    <row r="2004" spans="11:21" s="3" customFormat="1" ht="12.75">
      <c r="K2004" s="160"/>
      <c r="T2004" s="161"/>
      <c r="U2004" s="161"/>
    </row>
    <row r="2005" spans="11:21" s="3" customFormat="1" ht="12.75">
      <c r="K2005" s="160"/>
      <c r="T2005" s="161"/>
      <c r="U2005" s="161"/>
    </row>
    <row r="2006" spans="11:21" s="3" customFormat="1" ht="12.75">
      <c r="K2006" s="160"/>
      <c r="T2006" s="161"/>
      <c r="U2006" s="161"/>
    </row>
    <row r="2007" spans="11:21" s="3" customFormat="1" ht="12.75">
      <c r="K2007" s="160"/>
      <c r="T2007" s="161"/>
      <c r="U2007" s="161"/>
    </row>
    <row r="2008" spans="11:21" s="3" customFormat="1" ht="12.75">
      <c r="K2008" s="160"/>
      <c r="T2008" s="161"/>
      <c r="U2008" s="161"/>
    </row>
    <row r="2009" spans="11:21" s="3" customFormat="1" ht="12.75">
      <c r="K2009" s="160"/>
      <c r="T2009" s="161"/>
      <c r="U2009" s="161"/>
    </row>
    <row r="2010" spans="11:21" s="3" customFormat="1" ht="12.75">
      <c r="K2010" s="160"/>
      <c r="T2010" s="161"/>
      <c r="U2010" s="161"/>
    </row>
    <row r="2011" spans="11:21" s="3" customFormat="1" ht="12.75">
      <c r="K2011" s="160"/>
      <c r="T2011" s="161"/>
      <c r="U2011" s="161"/>
    </row>
    <row r="2012" spans="11:21" s="3" customFormat="1" ht="12.75">
      <c r="K2012" s="160"/>
      <c r="T2012" s="161"/>
      <c r="U2012" s="161"/>
    </row>
    <row r="2013" spans="11:21" s="3" customFormat="1" ht="12.75">
      <c r="K2013" s="160"/>
      <c r="T2013" s="161"/>
      <c r="U2013" s="161"/>
    </row>
    <row r="2014" spans="11:21" s="3" customFormat="1" ht="12.75">
      <c r="K2014" s="160"/>
      <c r="T2014" s="161"/>
      <c r="U2014" s="161"/>
    </row>
    <row r="2015" spans="11:21" s="3" customFormat="1" ht="12.75">
      <c r="K2015" s="160"/>
      <c r="T2015" s="161"/>
      <c r="U2015" s="161"/>
    </row>
    <row r="2016" spans="11:21" s="3" customFormat="1" ht="12.75">
      <c r="K2016" s="160"/>
      <c r="T2016" s="161"/>
      <c r="U2016" s="161"/>
    </row>
    <row r="2017" spans="11:21" s="3" customFormat="1" ht="12.75">
      <c r="K2017" s="160"/>
      <c r="T2017" s="161"/>
      <c r="U2017" s="161"/>
    </row>
    <row r="2018" spans="11:21" s="3" customFormat="1" ht="12.75">
      <c r="K2018" s="160"/>
      <c r="T2018" s="161"/>
      <c r="U2018" s="161"/>
    </row>
    <row r="2019" spans="11:21" s="3" customFormat="1" ht="12.75">
      <c r="K2019" s="160"/>
      <c r="T2019" s="161"/>
      <c r="U2019" s="161"/>
    </row>
    <row r="2020" spans="11:21" s="3" customFormat="1" ht="12.75">
      <c r="K2020" s="160"/>
      <c r="T2020" s="161"/>
      <c r="U2020" s="161"/>
    </row>
    <row r="2021" spans="11:21" s="3" customFormat="1" ht="12.75">
      <c r="K2021" s="160"/>
      <c r="T2021" s="161"/>
      <c r="U2021" s="161"/>
    </row>
    <row r="2022" spans="11:21" s="3" customFormat="1" ht="12.75">
      <c r="K2022" s="160"/>
      <c r="T2022" s="161"/>
      <c r="U2022" s="161"/>
    </row>
    <row r="2023" spans="11:21" s="3" customFormat="1" ht="12.75">
      <c r="K2023" s="160"/>
      <c r="T2023" s="161"/>
      <c r="U2023" s="161"/>
    </row>
    <row r="2024" spans="11:21" s="3" customFormat="1" ht="12.75">
      <c r="K2024" s="160"/>
      <c r="T2024" s="161"/>
      <c r="U2024" s="161"/>
    </row>
    <row r="2025" spans="11:21" s="3" customFormat="1" ht="12.75">
      <c r="K2025" s="160"/>
      <c r="T2025" s="161"/>
      <c r="U2025" s="161"/>
    </row>
    <row r="2026" spans="11:21" s="3" customFormat="1" ht="12.75">
      <c r="K2026" s="160"/>
      <c r="T2026" s="161"/>
      <c r="U2026" s="161"/>
    </row>
    <row r="2027" spans="11:21" s="3" customFormat="1" ht="12.75">
      <c r="K2027" s="160"/>
      <c r="T2027" s="161"/>
      <c r="U2027" s="161"/>
    </row>
    <row r="2028" spans="11:21" s="3" customFormat="1" ht="12.75">
      <c r="K2028" s="160"/>
      <c r="T2028" s="161"/>
      <c r="U2028" s="161"/>
    </row>
    <row r="2029" spans="11:21" s="3" customFormat="1" ht="12.75">
      <c r="K2029" s="160"/>
      <c r="T2029" s="161"/>
      <c r="U2029" s="161"/>
    </row>
    <row r="2030" spans="11:21" s="3" customFormat="1" ht="12.75">
      <c r="K2030" s="160"/>
      <c r="T2030" s="161"/>
      <c r="U2030" s="161"/>
    </row>
    <row r="2031" spans="11:21" s="3" customFormat="1" ht="12.75">
      <c r="K2031" s="160"/>
      <c r="T2031" s="161"/>
      <c r="U2031" s="161"/>
    </row>
    <row r="2032" spans="11:21" s="3" customFormat="1" ht="12.75">
      <c r="K2032" s="160"/>
      <c r="T2032" s="161"/>
      <c r="U2032" s="161"/>
    </row>
    <row r="2033" spans="11:21" s="3" customFormat="1" ht="12.75">
      <c r="K2033" s="160"/>
      <c r="T2033" s="161"/>
      <c r="U2033" s="161"/>
    </row>
    <row r="2034" spans="11:21" s="3" customFormat="1" ht="12.75">
      <c r="K2034" s="160"/>
      <c r="T2034" s="161"/>
      <c r="U2034" s="161"/>
    </row>
    <row r="2035" spans="11:21" s="3" customFormat="1" ht="12.75">
      <c r="K2035" s="160"/>
      <c r="T2035" s="161"/>
      <c r="U2035" s="161"/>
    </row>
    <row r="2036" spans="11:21" s="3" customFormat="1" ht="12.75">
      <c r="K2036" s="160"/>
      <c r="T2036" s="161"/>
      <c r="U2036" s="161"/>
    </row>
    <row r="2037" spans="11:21" s="3" customFormat="1" ht="12.75">
      <c r="K2037" s="160"/>
      <c r="T2037" s="161"/>
      <c r="U2037" s="161"/>
    </row>
    <row r="2038" spans="11:21" s="3" customFormat="1" ht="12.75">
      <c r="K2038" s="160"/>
      <c r="T2038" s="161"/>
      <c r="U2038" s="161"/>
    </row>
    <row r="2039" spans="11:21" s="3" customFormat="1" ht="12.75">
      <c r="K2039" s="160"/>
      <c r="T2039" s="161"/>
      <c r="U2039" s="161"/>
    </row>
    <row r="2040" spans="11:21" s="3" customFormat="1" ht="12.75">
      <c r="K2040" s="160"/>
      <c r="T2040" s="161"/>
      <c r="U2040" s="161"/>
    </row>
    <row r="2041" spans="11:21" s="3" customFormat="1" ht="12.75">
      <c r="K2041" s="160"/>
      <c r="T2041" s="161"/>
      <c r="U2041" s="161"/>
    </row>
    <row r="2042" spans="11:21" s="3" customFormat="1" ht="12.75">
      <c r="K2042" s="160"/>
      <c r="T2042" s="161"/>
      <c r="U2042" s="161"/>
    </row>
    <row r="2043" spans="11:21" s="3" customFormat="1" ht="12.75">
      <c r="K2043" s="160"/>
      <c r="T2043" s="161"/>
      <c r="U2043" s="161"/>
    </row>
    <row r="2044" spans="11:21" s="3" customFormat="1" ht="12.75">
      <c r="K2044" s="160"/>
      <c r="T2044" s="161"/>
      <c r="U2044" s="161"/>
    </row>
    <row r="2045" spans="11:21" s="3" customFormat="1" ht="12.75">
      <c r="K2045" s="160"/>
      <c r="T2045" s="161"/>
      <c r="U2045" s="161"/>
    </row>
    <row r="2046" spans="11:21" s="3" customFormat="1" ht="12.75">
      <c r="K2046" s="160"/>
      <c r="T2046" s="161"/>
      <c r="U2046" s="161"/>
    </row>
    <row r="2047" spans="11:21" s="3" customFormat="1" ht="12.75">
      <c r="K2047" s="160"/>
      <c r="T2047" s="161"/>
      <c r="U2047" s="161"/>
    </row>
    <row r="2048" spans="11:21" s="3" customFormat="1" ht="12.75">
      <c r="K2048" s="160"/>
      <c r="T2048" s="161"/>
      <c r="U2048" s="161"/>
    </row>
    <row r="2049" spans="11:21" s="3" customFormat="1" ht="12.75">
      <c r="K2049" s="160"/>
      <c r="T2049" s="161"/>
      <c r="U2049" s="161"/>
    </row>
    <row r="2050" spans="11:21" s="3" customFormat="1" ht="12.75">
      <c r="K2050" s="160"/>
      <c r="T2050" s="161"/>
      <c r="U2050" s="161"/>
    </row>
    <row r="2051" spans="11:21" s="3" customFormat="1" ht="12.75">
      <c r="K2051" s="160"/>
      <c r="T2051" s="161"/>
      <c r="U2051" s="161"/>
    </row>
    <row r="2052" spans="11:21" s="3" customFormat="1" ht="12.75">
      <c r="K2052" s="160"/>
      <c r="T2052" s="161"/>
      <c r="U2052" s="161"/>
    </row>
    <row r="2053" spans="11:21" s="3" customFormat="1" ht="12.75">
      <c r="K2053" s="160"/>
      <c r="T2053" s="161"/>
      <c r="U2053" s="161"/>
    </row>
    <row r="2054" spans="11:21" s="3" customFormat="1" ht="12.75">
      <c r="K2054" s="160"/>
      <c r="T2054" s="161"/>
      <c r="U2054" s="161"/>
    </row>
    <row r="2055" spans="11:21" s="3" customFormat="1" ht="12.75">
      <c r="K2055" s="160"/>
      <c r="T2055" s="161"/>
      <c r="U2055" s="161"/>
    </row>
    <row r="2056" spans="11:21" s="3" customFormat="1" ht="12.75">
      <c r="K2056" s="160"/>
      <c r="T2056" s="161"/>
      <c r="U2056" s="161"/>
    </row>
    <row r="2057" spans="11:21" s="3" customFormat="1" ht="12.75">
      <c r="K2057" s="160"/>
      <c r="T2057" s="161"/>
      <c r="U2057" s="161"/>
    </row>
    <row r="2058" spans="11:21" s="3" customFormat="1" ht="12.75">
      <c r="K2058" s="160"/>
      <c r="T2058" s="161"/>
      <c r="U2058" s="161"/>
    </row>
    <row r="2059" spans="11:21" s="3" customFormat="1" ht="12.75">
      <c r="K2059" s="160"/>
      <c r="T2059" s="161"/>
      <c r="U2059" s="161"/>
    </row>
    <row r="2060" spans="11:21" s="3" customFormat="1" ht="12.75">
      <c r="K2060" s="160"/>
      <c r="T2060" s="161"/>
      <c r="U2060" s="161"/>
    </row>
    <row r="2061" spans="11:21" s="3" customFormat="1" ht="12.75">
      <c r="K2061" s="160"/>
      <c r="T2061" s="161"/>
      <c r="U2061" s="161"/>
    </row>
    <row r="2062" spans="11:21" s="3" customFormat="1" ht="12.75">
      <c r="K2062" s="160"/>
      <c r="T2062" s="161"/>
      <c r="U2062" s="161"/>
    </row>
    <row r="2063" spans="11:21" s="3" customFormat="1" ht="12.75">
      <c r="K2063" s="160"/>
      <c r="T2063" s="161"/>
      <c r="U2063" s="161"/>
    </row>
    <row r="2064" spans="11:21" s="3" customFormat="1" ht="12.75">
      <c r="K2064" s="160"/>
      <c r="T2064" s="161"/>
      <c r="U2064" s="161"/>
    </row>
    <row r="2065" spans="11:21" s="3" customFormat="1" ht="12.75">
      <c r="K2065" s="160"/>
      <c r="T2065" s="161"/>
      <c r="U2065" s="161"/>
    </row>
    <row r="2066" spans="11:21" s="3" customFormat="1" ht="12.75">
      <c r="K2066" s="160"/>
      <c r="T2066" s="161"/>
      <c r="U2066" s="161"/>
    </row>
    <row r="2067" spans="11:21" s="3" customFormat="1" ht="12.75">
      <c r="K2067" s="160"/>
      <c r="T2067" s="161"/>
      <c r="U2067" s="161"/>
    </row>
    <row r="2068" spans="11:21" s="3" customFormat="1" ht="12.75">
      <c r="K2068" s="160"/>
      <c r="T2068" s="161"/>
      <c r="U2068" s="161"/>
    </row>
    <row r="2069" spans="11:21" s="3" customFormat="1" ht="12.75">
      <c r="K2069" s="160"/>
      <c r="T2069" s="161"/>
      <c r="U2069" s="161"/>
    </row>
    <row r="2070" spans="11:21" s="3" customFormat="1" ht="12.75">
      <c r="K2070" s="160"/>
      <c r="T2070" s="161"/>
      <c r="U2070" s="161"/>
    </row>
    <row r="2071" spans="11:21" s="3" customFormat="1" ht="12.75">
      <c r="K2071" s="160"/>
      <c r="T2071" s="161"/>
      <c r="U2071" s="161"/>
    </row>
    <row r="2072" spans="11:21" s="3" customFormat="1" ht="12.75">
      <c r="K2072" s="160"/>
      <c r="T2072" s="161"/>
      <c r="U2072" s="161"/>
    </row>
    <row r="2073" spans="11:21" s="3" customFormat="1" ht="12.75">
      <c r="K2073" s="160"/>
      <c r="T2073" s="161"/>
      <c r="U2073" s="161"/>
    </row>
    <row r="2074" spans="11:21" s="3" customFormat="1" ht="12.75">
      <c r="K2074" s="160"/>
      <c r="T2074" s="161"/>
      <c r="U2074" s="161"/>
    </row>
    <row r="2075" spans="11:21" s="3" customFormat="1" ht="12.75">
      <c r="K2075" s="160"/>
      <c r="T2075" s="161"/>
      <c r="U2075" s="161"/>
    </row>
    <row r="2076" spans="11:21" s="3" customFormat="1" ht="12.75">
      <c r="K2076" s="160"/>
      <c r="T2076" s="161"/>
      <c r="U2076" s="161"/>
    </row>
    <row r="2077" spans="11:21" s="3" customFormat="1" ht="12.75">
      <c r="K2077" s="160"/>
      <c r="T2077" s="161"/>
      <c r="U2077" s="161"/>
    </row>
    <row r="2078" spans="11:21" s="3" customFormat="1" ht="12.75">
      <c r="K2078" s="160"/>
      <c r="T2078" s="161"/>
      <c r="U2078" s="161"/>
    </row>
    <row r="2079" spans="11:21" s="3" customFormat="1" ht="12.75">
      <c r="K2079" s="160"/>
      <c r="T2079" s="161"/>
      <c r="U2079" s="161"/>
    </row>
    <row r="2080" spans="11:21" s="3" customFormat="1" ht="12.75">
      <c r="K2080" s="160"/>
      <c r="T2080" s="161"/>
      <c r="U2080" s="161"/>
    </row>
    <row r="2081" spans="11:21" s="3" customFormat="1" ht="12.75">
      <c r="K2081" s="160"/>
      <c r="T2081" s="161"/>
      <c r="U2081" s="161"/>
    </row>
    <row r="2082" spans="11:21" s="3" customFormat="1" ht="12.75">
      <c r="K2082" s="160"/>
      <c r="T2082" s="161"/>
      <c r="U2082" s="161"/>
    </row>
    <row r="2083" spans="11:21" s="3" customFormat="1" ht="12.75">
      <c r="K2083" s="160"/>
      <c r="T2083" s="161"/>
      <c r="U2083" s="161"/>
    </row>
    <row r="2084" spans="11:21" s="3" customFormat="1" ht="12.75">
      <c r="K2084" s="160"/>
      <c r="T2084" s="161"/>
      <c r="U2084" s="161"/>
    </row>
    <row r="2085" spans="11:21" s="3" customFormat="1" ht="12.75">
      <c r="K2085" s="160"/>
      <c r="T2085" s="161"/>
      <c r="U2085" s="161"/>
    </row>
    <row r="2086" spans="11:21" s="3" customFormat="1" ht="12.75">
      <c r="K2086" s="160"/>
      <c r="T2086" s="161"/>
      <c r="U2086" s="161"/>
    </row>
    <row r="2087" spans="11:21" s="3" customFormat="1" ht="12.75">
      <c r="K2087" s="160"/>
      <c r="T2087" s="161"/>
      <c r="U2087" s="161"/>
    </row>
    <row r="2088" spans="11:21" s="3" customFormat="1" ht="12.75">
      <c r="K2088" s="160"/>
      <c r="T2088" s="161"/>
      <c r="U2088" s="161"/>
    </row>
    <row r="2089" spans="11:21" s="3" customFormat="1" ht="12.75">
      <c r="K2089" s="160"/>
      <c r="T2089" s="161"/>
      <c r="U2089" s="161"/>
    </row>
    <row r="2090" spans="11:21" s="3" customFormat="1" ht="12.75">
      <c r="K2090" s="160"/>
      <c r="T2090" s="161"/>
      <c r="U2090" s="161"/>
    </row>
    <row r="2091" spans="11:21" s="3" customFormat="1" ht="12.75">
      <c r="K2091" s="160"/>
      <c r="T2091" s="161"/>
      <c r="U2091" s="161"/>
    </row>
    <row r="2092" spans="11:21" s="3" customFormat="1" ht="12.75">
      <c r="K2092" s="160"/>
      <c r="T2092" s="161"/>
      <c r="U2092" s="161"/>
    </row>
    <row r="2093" spans="11:21" s="3" customFormat="1" ht="12.75">
      <c r="K2093" s="160"/>
      <c r="T2093" s="161"/>
      <c r="U2093" s="161"/>
    </row>
    <row r="2094" spans="11:21" s="3" customFormat="1" ht="12.75">
      <c r="K2094" s="160"/>
      <c r="T2094" s="161"/>
      <c r="U2094" s="161"/>
    </row>
    <row r="2095" spans="11:21" s="3" customFormat="1" ht="12.75">
      <c r="K2095" s="160"/>
      <c r="T2095" s="161"/>
      <c r="U2095" s="161"/>
    </row>
    <row r="2096" spans="11:21" s="3" customFormat="1" ht="12.75">
      <c r="K2096" s="160"/>
      <c r="T2096" s="161"/>
      <c r="U2096" s="161"/>
    </row>
    <row r="2097" spans="11:21" s="3" customFormat="1" ht="12.75">
      <c r="K2097" s="160"/>
      <c r="T2097" s="161"/>
      <c r="U2097" s="161"/>
    </row>
    <row r="2098" spans="11:21" s="3" customFormat="1" ht="12.75">
      <c r="K2098" s="160"/>
      <c r="T2098" s="161"/>
      <c r="U2098" s="161"/>
    </row>
    <row r="2099" spans="11:21" s="3" customFormat="1" ht="12.75">
      <c r="K2099" s="160"/>
      <c r="T2099" s="161"/>
      <c r="U2099" s="161"/>
    </row>
    <row r="2100" spans="11:21" s="3" customFormat="1" ht="12.75">
      <c r="K2100" s="160"/>
      <c r="T2100" s="161"/>
      <c r="U2100" s="161"/>
    </row>
    <row r="2101" spans="11:21" s="3" customFormat="1" ht="12.75">
      <c r="K2101" s="160"/>
      <c r="T2101" s="161"/>
      <c r="U2101" s="161"/>
    </row>
    <row r="2102" spans="11:21" s="3" customFormat="1" ht="12.75">
      <c r="K2102" s="160"/>
      <c r="T2102" s="161"/>
      <c r="U2102" s="161"/>
    </row>
    <row r="2103" spans="11:21" s="3" customFormat="1" ht="12.75">
      <c r="K2103" s="160"/>
      <c r="T2103" s="161"/>
      <c r="U2103" s="161"/>
    </row>
    <row r="2104" spans="11:21" s="3" customFormat="1" ht="12.75">
      <c r="K2104" s="160"/>
      <c r="T2104" s="161"/>
      <c r="U2104" s="161"/>
    </row>
    <row r="2105" spans="11:21" s="3" customFormat="1" ht="12.75">
      <c r="K2105" s="160"/>
      <c r="T2105" s="161"/>
      <c r="U2105" s="161"/>
    </row>
    <row r="2106" spans="11:21" s="3" customFormat="1" ht="12.75">
      <c r="K2106" s="160"/>
      <c r="T2106" s="161"/>
      <c r="U2106" s="161"/>
    </row>
    <row r="2107" spans="11:21" s="3" customFormat="1" ht="12.75">
      <c r="K2107" s="160"/>
      <c r="T2107" s="161"/>
      <c r="U2107" s="161"/>
    </row>
    <row r="2108" spans="11:21" s="3" customFormat="1" ht="12.75">
      <c r="K2108" s="160"/>
      <c r="T2108" s="161"/>
      <c r="U2108" s="161"/>
    </row>
    <row r="2109" spans="11:21" s="3" customFormat="1" ht="12.75">
      <c r="K2109" s="160"/>
      <c r="T2109" s="161"/>
      <c r="U2109" s="161"/>
    </row>
    <row r="2110" spans="11:21" s="3" customFormat="1" ht="12.75">
      <c r="K2110" s="160"/>
      <c r="T2110" s="161"/>
      <c r="U2110" s="161"/>
    </row>
    <row r="2111" spans="11:21" s="3" customFormat="1" ht="12.75">
      <c r="K2111" s="160"/>
      <c r="T2111" s="161"/>
      <c r="U2111" s="161"/>
    </row>
    <row r="2112" spans="11:21" s="3" customFormat="1" ht="12.75">
      <c r="K2112" s="160"/>
      <c r="T2112" s="161"/>
      <c r="U2112" s="161"/>
    </row>
    <row r="2113" spans="11:21" s="3" customFormat="1" ht="12.75">
      <c r="K2113" s="160"/>
      <c r="T2113" s="161"/>
      <c r="U2113" s="161"/>
    </row>
    <row r="2114" spans="11:21" s="3" customFormat="1" ht="12.75">
      <c r="K2114" s="160"/>
      <c r="T2114" s="161"/>
      <c r="U2114" s="161"/>
    </row>
    <row r="2115" spans="11:21" s="3" customFormat="1" ht="12.75">
      <c r="K2115" s="160"/>
      <c r="T2115" s="161"/>
      <c r="U2115" s="161"/>
    </row>
    <row r="2116" spans="11:21" s="3" customFormat="1" ht="12.75">
      <c r="K2116" s="160"/>
      <c r="T2116" s="161"/>
      <c r="U2116" s="161"/>
    </row>
    <row r="2117" spans="11:21" s="3" customFormat="1" ht="12.75">
      <c r="K2117" s="160"/>
      <c r="T2117" s="161"/>
      <c r="U2117" s="161"/>
    </row>
    <row r="2118" spans="11:21" s="3" customFormat="1" ht="12.75">
      <c r="K2118" s="160"/>
      <c r="T2118" s="161"/>
      <c r="U2118" s="161"/>
    </row>
    <row r="2119" spans="11:21" s="3" customFormat="1" ht="12.75">
      <c r="K2119" s="160"/>
      <c r="T2119" s="161"/>
      <c r="U2119" s="161"/>
    </row>
    <row r="2120" spans="11:21" s="3" customFormat="1" ht="12.75">
      <c r="K2120" s="160"/>
      <c r="T2120" s="161"/>
      <c r="U2120" s="161"/>
    </row>
    <row r="2121" spans="11:21" s="3" customFormat="1" ht="12.75">
      <c r="K2121" s="160"/>
      <c r="T2121" s="161"/>
      <c r="U2121" s="161"/>
    </row>
    <row r="2122" spans="11:21" s="3" customFormat="1" ht="12.75">
      <c r="K2122" s="160"/>
      <c r="T2122" s="161"/>
      <c r="U2122" s="161"/>
    </row>
    <row r="2123" spans="11:21" s="3" customFormat="1" ht="12.75">
      <c r="K2123" s="160"/>
      <c r="T2123" s="161"/>
      <c r="U2123" s="161"/>
    </row>
    <row r="2124" spans="11:21" s="3" customFormat="1" ht="12.75">
      <c r="K2124" s="160"/>
      <c r="T2124" s="161"/>
      <c r="U2124" s="161"/>
    </row>
    <row r="2125" spans="11:21" s="3" customFormat="1" ht="12.75">
      <c r="K2125" s="160"/>
      <c r="T2125" s="161"/>
      <c r="U2125" s="161"/>
    </row>
    <row r="2126" spans="11:21" s="3" customFormat="1" ht="12.75">
      <c r="K2126" s="160"/>
      <c r="T2126" s="161"/>
      <c r="U2126" s="161"/>
    </row>
    <row r="2127" spans="11:21" s="3" customFormat="1" ht="12.75">
      <c r="K2127" s="160"/>
      <c r="T2127" s="161"/>
      <c r="U2127" s="161"/>
    </row>
    <row r="2128" spans="11:21" s="3" customFormat="1" ht="12.75">
      <c r="K2128" s="160"/>
      <c r="T2128" s="161"/>
      <c r="U2128" s="161"/>
    </row>
    <row r="2129" spans="11:21" s="3" customFormat="1" ht="12.75">
      <c r="K2129" s="160"/>
      <c r="T2129" s="161"/>
      <c r="U2129" s="161"/>
    </row>
    <row r="2130" spans="11:21" s="3" customFormat="1" ht="12.75">
      <c r="K2130" s="160"/>
      <c r="T2130" s="161"/>
      <c r="U2130" s="161"/>
    </row>
    <row r="2131" spans="11:21" s="3" customFormat="1" ht="12.75">
      <c r="K2131" s="160"/>
      <c r="T2131" s="161"/>
      <c r="U2131" s="161"/>
    </row>
    <row r="2132" spans="11:21" s="3" customFormat="1" ht="12.75">
      <c r="K2132" s="160"/>
      <c r="T2132" s="161"/>
      <c r="U2132" s="161"/>
    </row>
    <row r="2133" spans="11:21" s="3" customFormat="1" ht="12.75">
      <c r="K2133" s="160"/>
      <c r="T2133" s="161"/>
      <c r="U2133" s="161"/>
    </row>
    <row r="2134" spans="11:21" s="3" customFormat="1" ht="12.75">
      <c r="K2134" s="160"/>
      <c r="T2134" s="161"/>
      <c r="U2134" s="161"/>
    </row>
    <row r="2135" spans="11:21" s="3" customFormat="1" ht="12.75">
      <c r="K2135" s="160"/>
      <c r="T2135" s="161"/>
      <c r="U2135" s="161"/>
    </row>
    <row r="2136" spans="11:21" s="3" customFormat="1" ht="12.75">
      <c r="K2136" s="160"/>
      <c r="T2136" s="161"/>
      <c r="U2136" s="161"/>
    </row>
    <row r="2137" spans="11:21" s="3" customFormat="1" ht="12.75">
      <c r="K2137" s="160"/>
      <c r="T2137" s="161"/>
      <c r="U2137" s="161"/>
    </row>
    <row r="2138" spans="11:21" s="3" customFormat="1" ht="12.75">
      <c r="K2138" s="160"/>
      <c r="T2138" s="161"/>
      <c r="U2138" s="161"/>
    </row>
    <row r="2139" spans="11:21" s="3" customFormat="1" ht="12.75">
      <c r="K2139" s="160"/>
      <c r="T2139" s="161"/>
      <c r="U2139" s="161"/>
    </row>
    <row r="2140" spans="11:21" s="3" customFormat="1" ht="12.75">
      <c r="K2140" s="160"/>
      <c r="T2140" s="161"/>
      <c r="U2140" s="161"/>
    </row>
    <row r="2141" spans="11:21" s="3" customFormat="1" ht="12.75">
      <c r="K2141" s="160"/>
      <c r="T2141" s="161"/>
      <c r="U2141" s="161"/>
    </row>
    <row r="2142" spans="11:21" s="3" customFormat="1" ht="12.75">
      <c r="K2142" s="160"/>
      <c r="T2142" s="161"/>
      <c r="U2142" s="161"/>
    </row>
    <row r="2143" spans="11:21" s="3" customFormat="1" ht="12.75">
      <c r="K2143" s="160"/>
      <c r="T2143" s="161"/>
      <c r="U2143" s="161"/>
    </row>
    <row r="2144" spans="11:21" s="3" customFormat="1" ht="12.75">
      <c r="K2144" s="160"/>
      <c r="T2144" s="161"/>
      <c r="U2144" s="161"/>
    </row>
    <row r="2145" spans="11:21" s="3" customFormat="1" ht="12.75">
      <c r="K2145" s="160"/>
      <c r="T2145" s="161"/>
      <c r="U2145" s="161"/>
    </row>
    <row r="2146" spans="11:21" s="3" customFormat="1" ht="12.75">
      <c r="K2146" s="160"/>
      <c r="T2146" s="161"/>
      <c r="U2146" s="161"/>
    </row>
    <row r="2147" spans="11:21" s="3" customFormat="1" ht="12.75">
      <c r="K2147" s="160"/>
      <c r="T2147" s="161"/>
      <c r="U2147" s="161"/>
    </row>
    <row r="2148" spans="11:21" s="3" customFormat="1" ht="12.75">
      <c r="K2148" s="160"/>
      <c r="T2148" s="161"/>
      <c r="U2148" s="161"/>
    </row>
    <row r="2149" spans="11:21" s="3" customFormat="1" ht="12.75">
      <c r="K2149" s="160"/>
      <c r="T2149" s="161"/>
      <c r="U2149" s="161"/>
    </row>
    <row r="2150" spans="11:21" s="3" customFormat="1" ht="12.75">
      <c r="K2150" s="160"/>
      <c r="T2150" s="161"/>
      <c r="U2150" s="161"/>
    </row>
    <row r="2151" spans="11:21" s="3" customFormat="1" ht="12.75">
      <c r="K2151" s="160"/>
      <c r="T2151" s="161"/>
      <c r="U2151" s="161"/>
    </row>
    <row r="2152" spans="11:21" s="3" customFormat="1" ht="12.75">
      <c r="K2152" s="160"/>
      <c r="T2152" s="161"/>
      <c r="U2152" s="161"/>
    </row>
    <row r="2153" spans="11:21" s="3" customFormat="1" ht="12.75">
      <c r="K2153" s="160"/>
      <c r="T2153" s="161"/>
      <c r="U2153" s="161"/>
    </row>
    <row r="2154" spans="11:21" s="3" customFormat="1" ht="12.75">
      <c r="K2154" s="160"/>
      <c r="T2154" s="161"/>
      <c r="U2154" s="161"/>
    </row>
    <row r="2155" spans="11:21" s="3" customFormat="1" ht="12.75">
      <c r="K2155" s="160"/>
      <c r="T2155" s="161"/>
      <c r="U2155" s="161"/>
    </row>
    <row r="2156" spans="11:21" s="3" customFormat="1" ht="12.75">
      <c r="K2156" s="160"/>
      <c r="T2156" s="161"/>
      <c r="U2156" s="161"/>
    </row>
    <row r="2157" spans="11:21" s="3" customFormat="1" ht="12.75">
      <c r="K2157" s="160"/>
      <c r="T2157" s="161"/>
      <c r="U2157" s="161"/>
    </row>
    <row r="2158" spans="11:21" s="3" customFormat="1" ht="12.75">
      <c r="K2158" s="160"/>
      <c r="T2158" s="161"/>
      <c r="U2158" s="161"/>
    </row>
    <row r="2159" spans="11:21" s="3" customFormat="1" ht="12.75">
      <c r="K2159" s="160"/>
      <c r="T2159" s="161"/>
      <c r="U2159" s="161"/>
    </row>
    <row r="2160" spans="11:21" s="3" customFormat="1" ht="12.75">
      <c r="K2160" s="160"/>
      <c r="T2160" s="161"/>
      <c r="U2160" s="161"/>
    </row>
    <row r="2161" spans="11:21" s="3" customFormat="1" ht="12.75">
      <c r="K2161" s="160"/>
      <c r="T2161" s="161"/>
      <c r="U2161" s="161"/>
    </row>
    <row r="2162" spans="11:21" s="3" customFormat="1" ht="12.75">
      <c r="K2162" s="160"/>
      <c r="T2162" s="161"/>
      <c r="U2162" s="161"/>
    </row>
    <row r="2163" spans="11:21" s="3" customFormat="1" ht="12.75">
      <c r="K2163" s="160"/>
      <c r="T2163" s="161"/>
      <c r="U2163" s="161"/>
    </row>
    <row r="2164" spans="11:21" s="3" customFormat="1" ht="12.75">
      <c r="K2164" s="160"/>
      <c r="T2164" s="161"/>
      <c r="U2164" s="161"/>
    </row>
    <row r="2165" spans="11:21" s="3" customFormat="1" ht="12.75">
      <c r="K2165" s="160"/>
      <c r="T2165" s="161"/>
      <c r="U2165" s="161"/>
    </row>
    <row r="2166" spans="11:21" s="3" customFormat="1" ht="12.75">
      <c r="K2166" s="160"/>
      <c r="T2166" s="161"/>
      <c r="U2166" s="161"/>
    </row>
    <row r="2167" spans="11:21" s="3" customFormat="1" ht="12.75">
      <c r="K2167" s="160"/>
      <c r="T2167" s="161"/>
      <c r="U2167" s="161"/>
    </row>
    <row r="2168" spans="11:21" s="3" customFormat="1" ht="12.75">
      <c r="K2168" s="160"/>
      <c r="T2168" s="161"/>
      <c r="U2168" s="161"/>
    </row>
    <row r="2169" spans="11:21" s="3" customFormat="1" ht="12.75">
      <c r="K2169" s="160"/>
      <c r="T2169" s="161"/>
      <c r="U2169" s="161"/>
    </row>
    <row r="2170" spans="11:21" s="3" customFormat="1" ht="12.75">
      <c r="K2170" s="160"/>
      <c r="T2170" s="161"/>
      <c r="U2170" s="161"/>
    </row>
    <row r="2171" spans="11:21" s="3" customFormat="1" ht="12.75">
      <c r="K2171" s="160"/>
      <c r="T2171" s="161"/>
      <c r="U2171" s="161"/>
    </row>
    <row r="2172" spans="11:21" s="3" customFormat="1" ht="12.75">
      <c r="K2172" s="160"/>
      <c r="T2172" s="161"/>
      <c r="U2172" s="161"/>
    </row>
    <row r="2173" spans="11:21" s="3" customFormat="1" ht="12.75">
      <c r="K2173" s="160"/>
      <c r="T2173" s="161"/>
      <c r="U2173" s="161"/>
    </row>
    <row r="2174" spans="11:21" s="3" customFormat="1" ht="12.75">
      <c r="K2174" s="160"/>
      <c r="T2174" s="161"/>
      <c r="U2174" s="161"/>
    </row>
    <row r="2175" spans="11:21" s="3" customFormat="1" ht="12.75">
      <c r="K2175" s="160"/>
      <c r="T2175" s="161"/>
      <c r="U2175" s="161"/>
    </row>
    <row r="2176" spans="11:21" s="3" customFormat="1" ht="12.75">
      <c r="K2176" s="160"/>
      <c r="T2176" s="161"/>
      <c r="U2176" s="161"/>
    </row>
    <row r="2177" spans="11:21" s="3" customFormat="1" ht="12.75">
      <c r="K2177" s="160"/>
      <c r="T2177" s="161"/>
      <c r="U2177" s="161"/>
    </row>
    <row r="2178" spans="11:21" s="3" customFormat="1" ht="12.75">
      <c r="K2178" s="160"/>
      <c r="T2178" s="161"/>
      <c r="U2178" s="161"/>
    </row>
    <row r="2179" spans="11:21" s="3" customFormat="1" ht="12.75">
      <c r="K2179" s="160"/>
      <c r="T2179" s="161"/>
      <c r="U2179" s="161"/>
    </row>
    <row r="2180" spans="11:21" s="3" customFormat="1" ht="12.75">
      <c r="K2180" s="160"/>
      <c r="T2180" s="161"/>
      <c r="U2180" s="161"/>
    </row>
    <row r="2181" spans="11:21" s="3" customFormat="1" ht="12.75">
      <c r="K2181" s="160"/>
      <c r="T2181" s="161"/>
      <c r="U2181" s="161"/>
    </row>
    <row r="2182" spans="11:21" s="3" customFormat="1" ht="12.75">
      <c r="K2182" s="160"/>
      <c r="T2182" s="161"/>
      <c r="U2182" s="161"/>
    </row>
    <row r="2183" spans="11:21" s="3" customFormat="1" ht="12.75">
      <c r="K2183" s="160"/>
      <c r="T2183" s="161"/>
      <c r="U2183" s="161"/>
    </row>
    <row r="2184" spans="11:21" s="3" customFormat="1" ht="12.75">
      <c r="K2184" s="160"/>
      <c r="T2184" s="161"/>
      <c r="U2184" s="161"/>
    </row>
    <row r="2185" spans="11:21" s="3" customFormat="1" ht="12.75">
      <c r="K2185" s="160"/>
      <c r="T2185" s="161"/>
      <c r="U2185" s="161"/>
    </row>
    <row r="2186" spans="11:21" s="3" customFormat="1" ht="12.75">
      <c r="K2186" s="160"/>
      <c r="T2186" s="161"/>
      <c r="U2186" s="161"/>
    </row>
    <row r="2187" spans="11:21" s="3" customFormat="1" ht="12.75">
      <c r="K2187" s="160"/>
      <c r="T2187" s="161"/>
      <c r="U2187" s="161"/>
    </row>
    <row r="2188" spans="11:21" s="3" customFormat="1" ht="12.75">
      <c r="K2188" s="160"/>
      <c r="T2188" s="161"/>
      <c r="U2188" s="161"/>
    </row>
    <row r="2189" spans="11:21" s="3" customFormat="1" ht="12.75">
      <c r="K2189" s="160"/>
      <c r="T2189" s="161"/>
      <c r="U2189" s="161"/>
    </row>
    <row r="2190" spans="11:21" s="3" customFormat="1" ht="12.75">
      <c r="K2190" s="160"/>
      <c r="T2190" s="161"/>
      <c r="U2190" s="161"/>
    </row>
    <row r="2191" spans="11:21" s="3" customFormat="1" ht="12.75">
      <c r="K2191" s="160"/>
      <c r="T2191" s="161"/>
      <c r="U2191" s="161"/>
    </row>
    <row r="2192" spans="11:21" s="3" customFormat="1" ht="12.75">
      <c r="K2192" s="160"/>
      <c r="T2192" s="161"/>
      <c r="U2192" s="161"/>
    </row>
    <row r="2193" spans="11:21" s="3" customFormat="1" ht="12.75">
      <c r="K2193" s="160"/>
      <c r="T2193" s="161"/>
      <c r="U2193" s="161"/>
    </row>
    <row r="2194" spans="11:21" s="3" customFormat="1" ht="12.75">
      <c r="K2194" s="160"/>
      <c r="T2194" s="161"/>
      <c r="U2194" s="161"/>
    </row>
    <row r="2195" spans="11:21" s="3" customFormat="1" ht="12.75">
      <c r="K2195" s="160"/>
      <c r="T2195" s="161"/>
      <c r="U2195" s="161"/>
    </row>
    <row r="2196" spans="11:21" s="3" customFormat="1" ht="12.75">
      <c r="K2196" s="160"/>
      <c r="T2196" s="161"/>
      <c r="U2196" s="161"/>
    </row>
    <row r="2197" spans="11:21" s="3" customFormat="1" ht="12.75">
      <c r="K2197" s="160"/>
      <c r="T2197" s="161"/>
      <c r="U2197" s="161"/>
    </row>
    <row r="2198" spans="11:21" s="3" customFormat="1" ht="12.75">
      <c r="K2198" s="160"/>
      <c r="T2198" s="161"/>
      <c r="U2198" s="161"/>
    </row>
    <row r="2199" spans="11:21" s="3" customFormat="1" ht="12.75">
      <c r="K2199" s="160"/>
      <c r="T2199" s="161"/>
      <c r="U2199" s="161"/>
    </row>
    <row r="2200" spans="11:21" s="3" customFormat="1" ht="12.75">
      <c r="K2200" s="160"/>
      <c r="T2200" s="161"/>
      <c r="U2200" s="161"/>
    </row>
    <row r="2201" spans="11:21" s="3" customFormat="1" ht="12.75">
      <c r="K2201" s="160"/>
      <c r="T2201" s="161"/>
      <c r="U2201" s="161"/>
    </row>
    <row r="2202" spans="11:21" s="3" customFormat="1" ht="12.75">
      <c r="K2202" s="160"/>
      <c r="T2202" s="161"/>
      <c r="U2202" s="161"/>
    </row>
    <row r="2203" spans="11:21" s="3" customFormat="1" ht="12.75">
      <c r="K2203" s="160"/>
      <c r="T2203" s="161"/>
      <c r="U2203" s="161"/>
    </row>
    <row r="2204" spans="11:21" s="3" customFormat="1" ht="12.75">
      <c r="K2204" s="160"/>
      <c r="T2204" s="161"/>
      <c r="U2204" s="161"/>
    </row>
    <row r="2205" spans="11:21" s="3" customFormat="1" ht="12.75">
      <c r="K2205" s="160"/>
      <c r="T2205" s="161"/>
      <c r="U2205" s="161"/>
    </row>
    <row r="2206" spans="11:21" s="3" customFormat="1" ht="12.75">
      <c r="K2206" s="160"/>
      <c r="T2206" s="161"/>
      <c r="U2206" s="161"/>
    </row>
    <row r="2207" spans="11:21" s="3" customFormat="1" ht="12.75">
      <c r="K2207" s="160"/>
      <c r="T2207" s="161"/>
      <c r="U2207" s="161"/>
    </row>
    <row r="2208" spans="11:21" s="3" customFormat="1" ht="12.75">
      <c r="K2208" s="160"/>
      <c r="T2208" s="161"/>
      <c r="U2208" s="161"/>
    </row>
    <row r="2209" spans="11:21" s="3" customFormat="1" ht="12.75">
      <c r="K2209" s="160"/>
      <c r="T2209" s="161"/>
      <c r="U2209" s="161"/>
    </row>
    <row r="2210" spans="11:21" s="3" customFormat="1" ht="12.75">
      <c r="K2210" s="160"/>
      <c r="T2210" s="161"/>
      <c r="U2210" s="161"/>
    </row>
    <row r="2211" spans="11:21" s="3" customFormat="1" ht="12.75">
      <c r="K2211" s="160"/>
      <c r="T2211" s="161"/>
      <c r="U2211" s="161"/>
    </row>
    <row r="2212" spans="11:21" s="3" customFormat="1" ht="12.75">
      <c r="K2212" s="160"/>
      <c r="T2212" s="161"/>
      <c r="U2212" s="161"/>
    </row>
    <row r="2213" spans="11:21" s="3" customFormat="1" ht="12.75">
      <c r="K2213" s="160"/>
      <c r="T2213" s="161"/>
      <c r="U2213" s="161"/>
    </row>
    <row r="2214" spans="11:21" s="3" customFormat="1" ht="12.75">
      <c r="K2214" s="160"/>
      <c r="T2214" s="161"/>
      <c r="U2214" s="161"/>
    </row>
    <row r="2215" spans="11:21" s="3" customFormat="1" ht="12.75">
      <c r="K2215" s="160"/>
      <c r="T2215" s="161"/>
      <c r="U2215" s="161"/>
    </row>
    <row r="2216" spans="11:21" s="3" customFormat="1" ht="12.75">
      <c r="K2216" s="160"/>
      <c r="T2216" s="161"/>
      <c r="U2216" s="161"/>
    </row>
    <row r="2217" spans="11:21" s="3" customFormat="1" ht="12.75">
      <c r="K2217" s="160"/>
      <c r="T2217" s="161"/>
      <c r="U2217" s="161"/>
    </row>
    <row r="2218" spans="11:21" s="3" customFormat="1" ht="12.75">
      <c r="K2218" s="160"/>
      <c r="T2218" s="161"/>
      <c r="U2218" s="161"/>
    </row>
    <row r="2219" spans="11:21" s="3" customFormat="1" ht="12.75">
      <c r="K2219" s="160"/>
      <c r="T2219" s="161"/>
      <c r="U2219" s="161"/>
    </row>
    <row r="2220" spans="11:21" s="3" customFormat="1" ht="12.75">
      <c r="K2220" s="160"/>
      <c r="T2220" s="161"/>
      <c r="U2220" s="161"/>
    </row>
    <row r="2221" spans="11:21" s="3" customFormat="1" ht="12.75">
      <c r="K2221" s="160"/>
      <c r="T2221" s="161"/>
      <c r="U2221" s="161"/>
    </row>
    <row r="2222" spans="11:21" s="3" customFormat="1" ht="12.75">
      <c r="K2222" s="160"/>
      <c r="T2222" s="161"/>
      <c r="U2222" s="161"/>
    </row>
    <row r="2223" spans="11:21" s="3" customFormat="1" ht="12.75">
      <c r="K2223" s="160"/>
      <c r="T2223" s="161"/>
      <c r="U2223" s="161"/>
    </row>
    <row r="2224" spans="11:21" s="3" customFormat="1" ht="12.75">
      <c r="K2224" s="160"/>
      <c r="T2224" s="161"/>
      <c r="U2224" s="161"/>
    </row>
    <row r="2225" spans="11:21" s="3" customFormat="1" ht="12.75">
      <c r="K2225" s="160"/>
      <c r="T2225" s="161"/>
      <c r="U2225" s="161"/>
    </row>
    <row r="2226" spans="11:21" s="3" customFormat="1" ht="12.75">
      <c r="K2226" s="160"/>
      <c r="T2226" s="161"/>
      <c r="U2226" s="161"/>
    </row>
    <row r="2227" spans="11:21" s="3" customFormat="1" ht="12.75">
      <c r="K2227" s="160"/>
      <c r="T2227" s="161"/>
      <c r="U2227" s="161"/>
    </row>
    <row r="2228" spans="11:21" s="3" customFormat="1" ht="12.75">
      <c r="K2228" s="160"/>
      <c r="T2228" s="161"/>
      <c r="U2228" s="161"/>
    </row>
    <row r="2229" spans="11:21" s="3" customFormat="1" ht="12.75">
      <c r="K2229" s="160"/>
      <c r="T2229" s="161"/>
      <c r="U2229" s="161"/>
    </row>
    <row r="2230" spans="11:21" s="3" customFormat="1" ht="12.75">
      <c r="K2230" s="160"/>
      <c r="T2230" s="161"/>
      <c r="U2230" s="161"/>
    </row>
    <row r="2231" spans="11:21" s="3" customFormat="1" ht="12.75">
      <c r="K2231" s="160"/>
      <c r="T2231" s="161"/>
      <c r="U2231" s="161"/>
    </row>
    <row r="2232" spans="11:21" s="3" customFormat="1" ht="12.75">
      <c r="K2232" s="160"/>
      <c r="T2232" s="161"/>
      <c r="U2232" s="161"/>
    </row>
    <row r="2233" spans="11:21" s="3" customFormat="1" ht="12.75">
      <c r="K2233" s="160"/>
      <c r="T2233" s="161"/>
      <c r="U2233" s="161"/>
    </row>
    <row r="2234" spans="11:21" s="3" customFormat="1" ht="12.75">
      <c r="K2234" s="160"/>
      <c r="T2234" s="161"/>
      <c r="U2234" s="161"/>
    </row>
    <row r="2235" spans="11:21" s="3" customFormat="1" ht="12.75">
      <c r="K2235" s="160"/>
      <c r="T2235" s="161"/>
      <c r="U2235" s="161"/>
    </row>
    <row r="2236" spans="11:21" s="3" customFormat="1" ht="12.75">
      <c r="K2236" s="160"/>
      <c r="T2236" s="161"/>
      <c r="U2236" s="161"/>
    </row>
    <row r="2237" spans="11:21" s="3" customFormat="1" ht="12.75">
      <c r="K2237" s="160"/>
      <c r="T2237" s="161"/>
      <c r="U2237" s="161"/>
    </row>
    <row r="2238" spans="11:21" s="3" customFormat="1" ht="12.75">
      <c r="K2238" s="160"/>
      <c r="T2238" s="161"/>
      <c r="U2238" s="161"/>
    </row>
    <row r="2239" spans="11:21" s="3" customFormat="1" ht="12.75">
      <c r="K2239" s="160"/>
      <c r="T2239" s="161"/>
      <c r="U2239" s="161"/>
    </row>
    <row r="2240" spans="11:21" s="3" customFormat="1" ht="12.75">
      <c r="K2240" s="160"/>
      <c r="T2240" s="161"/>
      <c r="U2240" s="161"/>
    </row>
    <row r="2241" spans="11:21" s="3" customFormat="1" ht="12.75">
      <c r="K2241" s="160"/>
      <c r="T2241" s="161"/>
      <c r="U2241" s="161"/>
    </row>
    <row r="2242" spans="11:21" s="3" customFormat="1" ht="12.75">
      <c r="K2242" s="160"/>
      <c r="T2242" s="161"/>
      <c r="U2242" s="161"/>
    </row>
    <row r="2243" spans="11:21" s="3" customFormat="1" ht="12.75">
      <c r="K2243" s="160"/>
      <c r="T2243" s="161"/>
      <c r="U2243" s="161"/>
    </row>
    <row r="2244" spans="11:21" s="3" customFormat="1" ht="12.75">
      <c r="K2244" s="160"/>
      <c r="T2244" s="161"/>
      <c r="U2244" s="161"/>
    </row>
    <row r="2245" spans="11:21" s="3" customFormat="1" ht="12.75">
      <c r="K2245" s="160"/>
      <c r="T2245" s="161"/>
      <c r="U2245" s="161"/>
    </row>
    <row r="2246" spans="11:21" s="3" customFormat="1" ht="12.75">
      <c r="K2246" s="160"/>
      <c r="T2246" s="161"/>
      <c r="U2246" s="161"/>
    </row>
    <row r="2247" spans="11:21" s="3" customFormat="1" ht="12.75">
      <c r="K2247" s="160"/>
      <c r="T2247" s="161"/>
      <c r="U2247" s="161"/>
    </row>
    <row r="2248" spans="11:21" s="3" customFormat="1" ht="12.75">
      <c r="K2248" s="160"/>
      <c r="T2248" s="161"/>
      <c r="U2248" s="161"/>
    </row>
    <row r="2249" spans="11:21" s="3" customFormat="1" ht="12.75">
      <c r="K2249" s="160"/>
      <c r="T2249" s="161"/>
      <c r="U2249" s="161"/>
    </row>
    <row r="2250" spans="11:21" s="3" customFormat="1" ht="12.75">
      <c r="K2250" s="160"/>
      <c r="T2250" s="161"/>
      <c r="U2250" s="161"/>
    </row>
    <row r="2251" spans="11:21" s="3" customFormat="1" ht="12.75">
      <c r="K2251" s="160"/>
      <c r="T2251" s="161"/>
      <c r="U2251" s="161"/>
    </row>
    <row r="2252" spans="11:21" s="3" customFormat="1" ht="12.75">
      <c r="K2252" s="160"/>
      <c r="T2252" s="161"/>
      <c r="U2252" s="161"/>
    </row>
    <row r="2253" spans="11:21" s="3" customFormat="1" ht="12.75">
      <c r="K2253" s="160"/>
      <c r="T2253" s="161"/>
      <c r="U2253" s="161"/>
    </row>
    <row r="2254" spans="11:21" s="3" customFormat="1" ht="12.75">
      <c r="K2254" s="160"/>
      <c r="T2254" s="161"/>
      <c r="U2254" s="161"/>
    </row>
    <row r="2255" spans="11:21" s="3" customFormat="1" ht="12.75">
      <c r="K2255" s="160"/>
      <c r="T2255" s="161"/>
      <c r="U2255" s="161"/>
    </row>
    <row r="2256" spans="11:21" s="3" customFormat="1" ht="12.75">
      <c r="K2256" s="160"/>
      <c r="T2256" s="161"/>
      <c r="U2256" s="161"/>
    </row>
    <row r="2257" spans="11:21" s="3" customFormat="1" ht="12.75">
      <c r="K2257" s="160"/>
      <c r="T2257" s="161"/>
      <c r="U2257" s="161"/>
    </row>
    <row r="2258" spans="11:21" s="3" customFormat="1" ht="12.75">
      <c r="K2258" s="160"/>
      <c r="T2258" s="161"/>
      <c r="U2258" s="161"/>
    </row>
    <row r="2259" spans="11:21" s="3" customFormat="1" ht="12.75">
      <c r="K2259" s="160"/>
      <c r="T2259" s="161"/>
      <c r="U2259" s="161"/>
    </row>
    <row r="2260" spans="11:21" s="3" customFormat="1" ht="12.75">
      <c r="K2260" s="160"/>
      <c r="T2260" s="161"/>
      <c r="U2260" s="161"/>
    </row>
    <row r="2261" spans="11:21" s="3" customFormat="1" ht="12.75">
      <c r="K2261" s="160"/>
      <c r="T2261" s="161"/>
      <c r="U2261" s="161"/>
    </row>
    <row r="2262" spans="11:21" s="3" customFormat="1" ht="12.75">
      <c r="K2262" s="160"/>
      <c r="T2262" s="161"/>
      <c r="U2262" s="161"/>
    </row>
    <row r="2263" spans="11:21" s="3" customFormat="1" ht="12.75">
      <c r="K2263" s="160"/>
      <c r="T2263" s="161"/>
      <c r="U2263" s="161"/>
    </row>
    <row r="2264" spans="11:21" s="3" customFormat="1" ht="12.75">
      <c r="K2264" s="160"/>
      <c r="T2264" s="161"/>
      <c r="U2264" s="161"/>
    </row>
    <row r="2265" spans="11:21" s="3" customFormat="1" ht="12.75">
      <c r="K2265" s="160"/>
      <c r="T2265" s="161"/>
      <c r="U2265" s="161"/>
    </row>
    <row r="2266" spans="11:21" s="3" customFormat="1" ht="12.75">
      <c r="K2266" s="160"/>
      <c r="T2266" s="161"/>
      <c r="U2266" s="161"/>
    </row>
    <row r="2267" spans="11:21" s="3" customFormat="1" ht="12.75">
      <c r="K2267" s="160"/>
      <c r="T2267" s="161"/>
      <c r="U2267" s="161"/>
    </row>
    <row r="2268" spans="11:21" s="3" customFormat="1" ht="12.75">
      <c r="K2268" s="160"/>
      <c r="T2268" s="161"/>
      <c r="U2268" s="161"/>
    </row>
    <row r="2269" spans="11:21" s="3" customFormat="1" ht="12.75">
      <c r="K2269" s="160"/>
      <c r="T2269" s="161"/>
      <c r="U2269" s="161"/>
    </row>
    <row r="2270" spans="11:21" s="3" customFormat="1" ht="12.75">
      <c r="K2270" s="160"/>
      <c r="T2270" s="161"/>
      <c r="U2270" s="161"/>
    </row>
    <row r="2271" spans="11:21" s="3" customFormat="1" ht="12.75">
      <c r="K2271" s="160"/>
      <c r="T2271" s="161"/>
      <c r="U2271" s="161"/>
    </row>
    <row r="2272" spans="11:21" s="3" customFormat="1" ht="12.75">
      <c r="K2272" s="160"/>
      <c r="T2272" s="161"/>
      <c r="U2272" s="161"/>
    </row>
    <row r="2273" spans="11:21" s="3" customFormat="1" ht="12.75">
      <c r="K2273" s="160"/>
      <c r="T2273" s="161"/>
      <c r="U2273" s="161"/>
    </row>
    <row r="2274" spans="11:21" s="3" customFormat="1" ht="12.75">
      <c r="K2274" s="160"/>
      <c r="T2274" s="161"/>
      <c r="U2274" s="161"/>
    </row>
    <row r="2275" spans="11:21" s="3" customFormat="1" ht="12.75">
      <c r="K2275" s="160"/>
      <c r="T2275" s="161"/>
      <c r="U2275" s="161"/>
    </row>
    <row r="2276" spans="11:21" s="3" customFormat="1" ht="12.75">
      <c r="K2276" s="160"/>
      <c r="T2276" s="161"/>
      <c r="U2276" s="161"/>
    </row>
    <row r="2277" spans="11:21" s="3" customFormat="1" ht="12.75">
      <c r="K2277" s="160"/>
      <c r="T2277" s="161"/>
      <c r="U2277" s="161"/>
    </row>
    <row r="2278" spans="11:21" s="3" customFormat="1" ht="12.75">
      <c r="K2278" s="160"/>
      <c r="T2278" s="161"/>
      <c r="U2278" s="161"/>
    </row>
    <row r="2279" spans="11:21" s="3" customFormat="1" ht="12.75">
      <c r="K2279" s="160"/>
      <c r="T2279" s="161"/>
      <c r="U2279" s="161"/>
    </row>
    <row r="2280" spans="11:21" s="3" customFormat="1" ht="12.75">
      <c r="K2280" s="160"/>
      <c r="T2280" s="161"/>
      <c r="U2280" s="161"/>
    </row>
    <row r="2281" spans="11:21" s="3" customFormat="1" ht="12.75">
      <c r="K2281" s="160"/>
      <c r="T2281" s="161"/>
      <c r="U2281" s="161"/>
    </row>
    <row r="2282" spans="11:21" s="3" customFormat="1" ht="12.75">
      <c r="K2282" s="160"/>
      <c r="T2282" s="161"/>
      <c r="U2282" s="161"/>
    </row>
    <row r="2283" spans="11:21" s="3" customFormat="1" ht="12.75">
      <c r="K2283" s="160"/>
      <c r="T2283" s="161"/>
      <c r="U2283" s="161"/>
    </row>
    <row r="2284" spans="11:21" s="3" customFormat="1" ht="12.75">
      <c r="K2284" s="160"/>
      <c r="T2284" s="161"/>
      <c r="U2284" s="161"/>
    </row>
    <row r="2285" spans="11:21" s="3" customFormat="1" ht="12.75">
      <c r="K2285" s="160"/>
      <c r="T2285" s="161"/>
      <c r="U2285" s="161"/>
    </row>
    <row r="2286" spans="11:21" s="3" customFormat="1" ht="12.75">
      <c r="K2286" s="160"/>
      <c r="T2286" s="161"/>
      <c r="U2286" s="161"/>
    </row>
    <row r="2287" spans="11:21" s="3" customFormat="1" ht="12.75">
      <c r="K2287" s="160"/>
      <c r="T2287" s="161"/>
      <c r="U2287" s="161"/>
    </row>
    <row r="2288" spans="11:21" s="3" customFormat="1" ht="12.75">
      <c r="K2288" s="160"/>
      <c r="T2288" s="161"/>
      <c r="U2288" s="161"/>
    </row>
    <row r="2289" spans="11:21" s="3" customFormat="1" ht="12.75">
      <c r="K2289" s="160"/>
      <c r="T2289" s="161"/>
      <c r="U2289" s="161"/>
    </row>
    <row r="2290" spans="11:21" s="3" customFormat="1" ht="12.75">
      <c r="K2290" s="160"/>
      <c r="T2290" s="161"/>
      <c r="U2290" s="161"/>
    </row>
    <row r="2291" spans="11:21" s="3" customFormat="1" ht="12.75">
      <c r="K2291" s="160"/>
      <c r="T2291" s="161"/>
      <c r="U2291" s="161"/>
    </row>
    <row r="2292" spans="11:21" s="3" customFormat="1" ht="12.75">
      <c r="K2292" s="160"/>
      <c r="T2292" s="161"/>
      <c r="U2292" s="161"/>
    </row>
    <row r="2293" spans="11:21" s="3" customFormat="1" ht="12.75">
      <c r="K2293" s="160"/>
      <c r="T2293" s="161"/>
      <c r="U2293" s="161"/>
    </row>
    <row r="2294" spans="11:21" s="3" customFormat="1" ht="12.75">
      <c r="K2294" s="160"/>
      <c r="T2294" s="161"/>
      <c r="U2294" s="161"/>
    </row>
    <row r="2295" spans="11:21" s="3" customFormat="1" ht="12.75">
      <c r="K2295" s="160"/>
      <c r="T2295" s="161"/>
      <c r="U2295" s="161"/>
    </row>
    <row r="2296" spans="11:21" s="3" customFormat="1" ht="12.75">
      <c r="K2296" s="160"/>
      <c r="T2296" s="161"/>
      <c r="U2296" s="161"/>
    </row>
    <row r="2297" spans="11:21" s="3" customFormat="1" ht="12.75">
      <c r="K2297" s="160"/>
      <c r="T2297" s="161"/>
      <c r="U2297" s="161"/>
    </row>
    <row r="2298" spans="11:21" s="3" customFormat="1" ht="12.75">
      <c r="K2298" s="160"/>
      <c r="T2298" s="161"/>
      <c r="U2298" s="161"/>
    </row>
    <row r="2299" spans="11:21" s="3" customFormat="1" ht="12.75">
      <c r="K2299" s="160"/>
      <c r="T2299" s="161"/>
      <c r="U2299" s="161"/>
    </row>
    <row r="2300" spans="11:21" s="3" customFormat="1" ht="12.75">
      <c r="K2300" s="160"/>
      <c r="T2300" s="161"/>
      <c r="U2300" s="161"/>
    </row>
    <row r="2301" spans="11:21" s="3" customFormat="1" ht="12.75">
      <c r="K2301" s="160"/>
      <c r="T2301" s="161"/>
      <c r="U2301" s="161"/>
    </row>
    <row r="2302" spans="11:21" s="3" customFormat="1" ht="12.75">
      <c r="K2302" s="160"/>
      <c r="T2302" s="161"/>
      <c r="U2302" s="161"/>
    </row>
    <row r="2303" spans="11:21" s="3" customFormat="1" ht="12.75">
      <c r="K2303" s="160"/>
      <c r="T2303" s="161"/>
      <c r="U2303" s="161"/>
    </row>
    <row r="2304" spans="11:21" s="3" customFormat="1" ht="12.75">
      <c r="K2304" s="160"/>
      <c r="T2304" s="161"/>
      <c r="U2304" s="161"/>
    </row>
    <row r="2305" spans="11:21" s="3" customFormat="1" ht="12.75">
      <c r="K2305" s="160"/>
      <c r="T2305" s="161"/>
      <c r="U2305" s="161"/>
    </row>
    <row r="2306" spans="11:21" s="3" customFormat="1" ht="12.75">
      <c r="K2306" s="160"/>
      <c r="T2306" s="161"/>
      <c r="U2306" s="161"/>
    </row>
    <row r="2307" spans="11:21" s="3" customFormat="1" ht="12.75">
      <c r="K2307" s="160"/>
      <c r="T2307" s="161"/>
      <c r="U2307" s="161"/>
    </row>
    <row r="2308" spans="11:21" s="3" customFormat="1" ht="12.75">
      <c r="K2308" s="160"/>
      <c r="T2308" s="161"/>
      <c r="U2308" s="161"/>
    </row>
    <row r="2309" spans="11:21" s="3" customFormat="1" ht="12.75">
      <c r="K2309" s="160"/>
      <c r="T2309" s="161"/>
      <c r="U2309" s="161"/>
    </row>
    <row r="2310" spans="11:21" s="3" customFormat="1" ht="12.75">
      <c r="K2310" s="160"/>
      <c r="T2310" s="161"/>
      <c r="U2310" s="161"/>
    </row>
    <row r="2311" spans="11:21" s="3" customFormat="1" ht="12.75">
      <c r="K2311" s="160"/>
      <c r="T2311" s="161"/>
      <c r="U2311" s="161"/>
    </row>
    <row r="2312" spans="11:21" s="3" customFormat="1" ht="12.75">
      <c r="K2312" s="160"/>
      <c r="T2312" s="161"/>
      <c r="U2312" s="161"/>
    </row>
    <row r="2313" spans="11:21" s="3" customFormat="1" ht="12.75">
      <c r="K2313" s="160"/>
      <c r="T2313" s="161"/>
      <c r="U2313" s="161"/>
    </row>
    <row r="2314" spans="11:21" s="3" customFormat="1" ht="12.75">
      <c r="K2314" s="160"/>
      <c r="T2314" s="161"/>
      <c r="U2314" s="161"/>
    </row>
    <row r="2315" spans="11:21" s="3" customFormat="1" ht="12.75">
      <c r="K2315" s="160"/>
      <c r="T2315" s="161"/>
      <c r="U2315" s="161"/>
    </row>
    <row r="2316" spans="11:21" s="3" customFormat="1" ht="12.75">
      <c r="K2316" s="160"/>
      <c r="T2316" s="161"/>
      <c r="U2316" s="161"/>
    </row>
    <row r="2317" spans="11:21" s="3" customFormat="1" ht="12.75">
      <c r="K2317" s="160"/>
      <c r="T2317" s="161"/>
      <c r="U2317" s="161"/>
    </row>
    <row r="2318" spans="11:21" s="3" customFormat="1" ht="12.75">
      <c r="K2318" s="160"/>
      <c r="T2318" s="161"/>
      <c r="U2318" s="161"/>
    </row>
    <row r="2319" spans="11:21" s="3" customFormat="1" ht="12.75">
      <c r="K2319" s="160"/>
      <c r="T2319" s="161"/>
      <c r="U2319" s="161"/>
    </row>
    <row r="2320" spans="11:21" s="3" customFormat="1" ht="12.75">
      <c r="K2320" s="160"/>
      <c r="T2320" s="161"/>
      <c r="U2320" s="161"/>
    </row>
    <row r="2321" spans="11:21" s="3" customFormat="1" ht="12.75">
      <c r="K2321" s="160"/>
      <c r="T2321" s="161"/>
      <c r="U2321" s="161"/>
    </row>
    <row r="2322" spans="11:21" s="3" customFormat="1" ht="12.75">
      <c r="K2322" s="160"/>
      <c r="T2322" s="161"/>
      <c r="U2322" s="161"/>
    </row>
    <row r="2323" spans="11:21" s="3" customFormat="1" ht="12.75">
      <c r="K2323" s="160"/>
      <c r="T2323" s="161"/>
      <c r="U2323" s="161"/>
    </row>
    <row r="2324" spans="11:21" s="3" customFormat="1" ht="12.75">
      <c r="K2324" s="160"/>
      <c r="T2324" s="161"/>
      <c r="U2324" s="161"/>
    </row>
    <row r="2325" spans="11:21" s="3" customFormat="1" ht="12.75">
      <c r="K2325" s="160"/>
      <c r="T2325" s="161"/>
      <c r="U2325" s="161"/>
    </row>
    <row r="2326" spans="11:21" s="3" customFormat="1" ht="12.75">
      <c r="K2326" s="160"/>
      <c r="T2326" s="161"/>
      <c r="U2326" s="161"/>
    </row>
    <row r="2327" spans="11:21" s="3" customFormat="1" ht="12.75">
      <c r="K2327" s="160"/>
      <c r="T2327" s="161"/>
      <c r="U2327" s="161"/>
    </row>
    <row r="2328" spans="11:21" s="3" customFormat="1" ht="12.75">
      <c r="K2328" s="160"/>
      <c r="T2328" s="161"/>
      <c r="U2328" s="161"/>
    </row>
    <row r="2329" spans="11:21" s="3" customFormat="1" ht="12.75">
      <c r="K2329" s="160"/>
      <c r="T2329" s="161"/>
      <c r="U2329" s="161"/>
    </row>
    <row r="2330" spans="11:21" s="3" customFormat="1" ht="12.75">
      <c r="K2330" s="160"/>
      <c r="T2330" s="161"/>
      <c r="U2330" s="161"/>
    </row>
    <row r="2331" spans="11:21" s="3" customFormat="1" ht="12.75">
      <c r="K2331" s="160"/>
      <c r="T2331" s="161"/>
      <c r="U2331" s="161"/>
    </row>
    <row r="2332" spans="11:21" s="3" customFormat="1" ht="12.75">
      <c r="K2332" s="160"/>
      <c r="T2332" s="161"/>
      <c r="U2332" s="161"/>
    </row>
    <row r="2333" spans="11:21" s="3" customFormat="1" ht="12.75">
      <c r="K2333" s="160"/>
      <c r="T2333" s="161"/>
      <c r="U2333" s="161"/>
    </row>
    <row r="2334" spans="11:21" s="3" customFormat="1" ht="12.75">
      <c r="K2334" s="160"/>
      <c r="T2334" s="161"/>
      <c r="U2334" s="161"/>
    </row>
    <row r="2335" spans="11:21" s="3" customFormat="1" ht="12.75">
      <c r="K2335" s="160"/>
      <c r="T2335" s="161"/>
      <c r="U2335" s="161"/>
    </row>
    <row r="2336" spans="11:21" s="3" customFormat="1" ht="12.75">
      <c r="K2336" s="160"/>
      <c r="T2336" s="161"/>
      <c r="U2336" s="161"/>
    </row>
    <row r="2337" spans="11:21" s="3" customFormat="1" ht="12.75">
      <c r="K2337" s="160"/>
      <c r="T2337" s="161"/>
      <c r="U2337" s="161"/>
    </row>
    <row r="2338" spans="11:21" s="3" customFormat="1" ht="12.75">
      <c r="K2338" s="160"/>
      <c r="T2338" s="161"/>
      <c r="U2338" s="161"/>
    </row>
    <row r="2339" spans="11:21" s="3" customFormat="1" ht="12.75">
      <c r="K2339" s="160"/>
      <c r="T2339" s="161"/>
      <c r="U2339" s="161"/>
    </row>
    <row r="2340" spans="11:21" s="3" customFormat="1" ht="12.75">
      <c r="K2340" s="160"/>
      <c r="T2340" s="161"/>
      <c r="U2340" s="161"/>
    </row>
    <row r="2341" spans="11:21" s="3" customFormat="1" ht="12.75">
      <c r="K2341" s="160"/>
      <c r="T2341" s="161"/>
      <c r="U2341" s="161"/>
    </row>
    <row r="2342" spans="11:21" s="3" customFormat="1" ht="12.75">
      <c r="K2342" s="160"/>
      <c r="T2342" s="161"/>
      <c r="U2342" s="161"/>
    </row>
    <row r="2343" spans="11:21" s="3" customFormat="1" ht="12.75">
      <c r="K2343" s="160"/>
      <c r="T2343" s="161"/>
      <c r="U2343" s="161"/>
    </row>
    <row r="2344" spans="11:21" s="3" customFormat="1" ht="12.75">
      <c r="K2344" s="160"/>
      <c r="T2344" s="161"/>
      <c r="U2344" s="161"/>
    </row>
    <row r="2345" spans="11:21" s="3" customFormat="1" ht="12.75">
      <c r="K2345" s="160"/>
      <c r="T2345" s="161"/>
      <c r="U2345" s="161"/>
    </row>
    <row r="2346" spans="11:21" s="3" customFormat="1" ht="12.75">
      <c r="K2346" s="160"/>
      <c r="T2346" s="161"/>
      <c r="U2346" s="161"/>
    </row>
    <row r="2347" spans="11:21" s="3" customFormat="1" ht="12.75">
      <c r="K2347" s="160"/>
      <c r="T2347" s="161"/>
      <c r="U2347" s="161"/>
    </row>
    <row r="2348" spans="11:21" s="3" customFormat="1" ht="12.75">
      <c r="K2348" s="160"/>
      <c r="T2348" s="161"/>
      <c r="U2348" s="161"/>
    </row>
    <row r="2349" spans="11:21" s="3" customFormat="1" ht="12.75">
      <c r="K2349" s="160"/>
      <c r="T2349" s="161"/>
      <c r="U2349" s="161"/>
    </row>
    <row r="2350" spans="11:21" s="3" customFormat="1" ht="12.75">
      <c r="K2350" s="160"/>
      <c r="T2350" s="161"/>
      <c r="U2350" s="161"/>
    </row>
    <row r="2351" spans="11:21" s="3" customFormat="1" ht="12.75">
      <c r="K2351" s="160"/>
      <c r="T2351" s="161"/>
      <c r="U2351" s="161"/>
    </row>
    <row r="2352" spans="11:21" s="3" customFormat="1" ht="12.75">
      <c r="K2352" s="160"/>
      <c r="T2352" s="161"/>
      <c r="U2352" s="161"/>
    </row>
    <row r="2353" spans="11:21" s="3" customFormat="1" ht="12.75">
      <c r="K2353" s="160"/>
      <c r="T2353" s="161"/>
      <c r="U2353" s="161"/>
    </row>
    <row r="2354" spans="11:21" s="3" customFormat="1" ht="12.75">
      <c r="K2354" s="160"/>
      <c r="T2354" s="161"/>
      <c r="U2354" s="161"/>
    </row>
    <row r="2355" spans="11:21" s="3" customFormat="1" ht="12.75">
      <c r="K2355" s="160"/>
      <c r="T2355" s="161"/>
      <c r="U2355" s="161"/>
    </row>
    <row r="2356" spans="11:21" s="3" customFormat="1" ht="12.75">
      <c r="K2356" s="160"/>
      <c r="T2356" s="161"/>
      <c r="U2356" s="161"/>
    </row>
    <row r="2357" spans="11:21" s="3" customFormat="1" ht="12.75">
      <c r="K2357" s="160"/>
      <c r="T2357" s="161"/>
      <c r="U2357" s="161"/>
    </row>
    <row r="2358" spans="11:21" s="3" customFormat="1" ht="12.75">
      <c r="K2358" s="160"/>
      <c r="T2358" s="161"/>
      <c r="U2358" s="161"/>
    </row>
    <row r="2359" spans="11:21" s="3" customFormat="1" ht="12.75">
      <c r="K2359" s="160"/>
      <c r="T2359" s="161"/>
      <c r="U2359" s="161"/>
    </row>
    <row r="2360" spans="11:21" s="3" customFormat="1" ht="12.75">
      <c r="K2360" s="160"/>
      <c r="T2360" s="161"/>
      <c r="U2360" s="161"/>
    </row>
    <row r="2361" spans="11:21" s="3" customFormat="1" ht="12.75">
      <c r="K2361" s="160"/>
      <c r="T2361" s="161"/>
      <c r="U2361" s="161"/>
    </row>
    <row r="2362" spans="11:21" s="3" customFormat="1" ht="12.75">
      <c r="K2362" s="160"/>
      <c r="T2362" s="161"/>
      <c r="U2362" s="161"/>
    </row>
    <row r="2363" spans="11:21" s="3" customFormat="1" ht="12.75">
      <c r="K2363" s="160"/>
      <c r="T2363" s="161"/>
      <c r="U2363" s="161"/>
    </row>
    <row r="2364" spans="11:21" s="3" customFormat="1" ht="12.75">
      <c r="K2364" s="160"/>
      <c r="T2364" s="161"/>
      <c r="U2364" s="161"/>
    </row>
    <row r="2365" spans="11:21" s="3" customFormat="1" ht="12.75">
      <c r="K2365" s="160"/>
      <c r="T2365" s="161"/>
      <c r="U2365" s="161"/>
    </row>
    <row r="2366" spans="11:21" s="3" customFormat="1" ht="12.75">
      <c r="K2366" s="160"/>
      <c r="T2366" s="161"/>
      <c r="U2366" s="161"/>
    </row>
    <row r="2367" spans="11:21" s="3" customFormat="1" ht="12.75">
      <c r="K2367" s="160"/>
      <c r="T2367" s="161"/>
      <c r="U2367" s="161"/>
    </row>
    <row r="2368" spans="11:21" s="3" customFormat="1" ht="12.75">
      <c r="K2368" s="160"/>
      <c r="T2368" s="161"/>
      <c r="U2368" s="161"/>
    </row>
    <row r="2369" spans="11:21" s="3" customFormat="1" ht="12.75">
      <c r="K2369" s="160"/>
      <c r="T2369" s="161"/>
      <c r="U2369" s="161"/>
    </row>
    <row r="2370" spans="11:21" s="3" customFormat="1" ht="12.75">
      <c r="K2370" s="160"/>
      <c r="T2370" s="161"/>
      <c r="U2370" s="161"/>
    </row>
    <row r="2371" spans="11:21" s="3" customFormat="1" ht="12.75">
      <c r="K2371" s="160"/>
      <c r="T2371" s="161"/>
      <c r="U2371" s="161"/>
    </row>
    <row r="2372" spans="11:21" s="3" customFormat="1" ht="12.75">
      <c r="K2372" s="160"/>
      <c r="T2372" s="161"/>
      <c r="U2372" s="161"/>
    </row>
    <row r="2373" spans="11:21" s="3" customFormat="1" ht="12.75">
      <c r="K2373" s="160"/>
      <c r="T2373" s="161"/>
      <c r="U2373" s="161"/>
    </row>
    <row r="2374" spans="11:21" s="3" customFormat="1" ht="12.75">
      <c r="K2374" s="160"/>
      <c r="T2374" s="161"/>
      <c r="U2374" s="161"/>
    </row>
    <row r="2375" spans="11:21" s="3" customFormat="1" ht="12.75">
      <c r="K2375" s="160"/>
      <c r="T2375" s="161"/>
      <c r="U2375" s="161"/>
    </row>
    <row r="2376" spans="11:21" s="3" customFormat="1" ht="12.75">
      <c r="K2376" s="160"/>
      <c r="T2376" s="161"/>
      <c r="U2376" s="161"/>
    </row>
    <row r="2377" spans="11:21" s="3" customFormat="1" ht="12.75">
      <c r="K2377" s="160"/>
      <c r="T2377" s="161"/>
      <c r="U2377" s="161"/>
    </row>
    <row r="2378" spans="11:21" s="3" customFormat="1" ht="12.75">
      <c r="K2378" s="160"/>
      <c r="T2378" s="161"/>
      <c r="U2378" s="161"/>
    </row>
    <row r="2379" spans="11:21" s="3" customFormat="1" ht="12.75">
      <c r="K2379" s="160"/>
      <c r="T2379" s="161"/>
      <c r="U2379" s="161"/>
    </row>
    <row r="2380" spans="11:21" s="3" customFormat="1" ht="12.75">
      <c r="K2380" s="160"/>
      <c r="T2380" s="161"/>
      <c r="U2380" s="161"/>
    </row>
    <row r="2381" spans="11:21" s="3" customFormat="1" ht="12.75">
      <c r="K2381" s="160"/>
      <c r="T2381" s="161"/>
      <c r="U2381" s="161"/>
    </row>
    <row r="2382" spans="11:21" s="3" customFormat="1" ht="12.75">
      <c r="K2382" s="160"/>
      <c r="T2382" s="161"/>
      <c r="U2382" s="161"/>
    </row>
    <row r="2383" spans="11:21" s="3" customFormat="1" ht="12.75">
      <c r="K2383" s="160"/>
      <c r="T2383" s="161"/>
      <c r="U2383" s="161"/>
    </row>
    <row r="2384" spans="11:21" s="3" customFormat="1" ht="12.75">
      <c r="K2384" s="160"/>
      <c r="T2384" s="161"/>
      <c r="U2384" s="161"/>
    </row>
    <row r="2385" spans="11:21" s="3" customFormat="1" ht="12.75">
      <c r="K2385" s="160"/>
      <c r="T2385" s="161"/>
      <c r="U2385" s="161"/>
    </row>
    <row r="2386" spans="11:21" s="3" customFormat="1" ht="12.75">
      <c r="K2386" s="160"/>
      <c r="T2386" s="161"/>
      <c r="U2386" s="161"/>
    </row>
    <row r="2387" spans="11:21" s="3" customFormat="1" ht="12.75">
      <c r="K2387" s="160"/>
      <c r="T2387" s="161"/>
      <c r="U2387" s="161"/>
    </row>
    <row r="2388" spans="11:21" s="3" customFormat="1" ht="12.75">
      <c r="K2388" s="160"/>
      <c r="T2388" s="161"/>
      <c r="U2388" s="161"/>
    </row>
    <row r="2389" spans="11:21" s="3" customFormat="1" ht="12.75">
      <c r="K2389" s="160"/>
      <c r="T2389" s="161"/>
      <c r="U2389" s="161"/>
    </row>
    <row r="2390" spans="11:21" s="3" customFormat="1" ht="12.75">
      <c r="K2390" s="160"/>
      <c r="T2390" s="161"/>
      <c r="U2390" s="161"/>
    </row>
    <row r="2391" spans="11:21" s="3" customFormat="1" ht="12.75">
      <c r="K2391" s="160"/>
      <c r="T2391" s="161"/>
      <c r="U2391" s="161"/>
    </row>
    <row r="2392" spans="11:21" s="3" customFormat="1" ht="12.75">
      <c r="K2392" s="160"/>
      <c r="T2392" s="161"/>
      <c r="U2392" s="161"/>
    </row>
    <row r="2393" spans="11:21" s="3" customFormat="1" ht="12.75">
      <c r="K2393" s="160"/>
      <c r="T2393" s="161"/>
      <c r="U2393" s="161"/>
    </row>
    <row r="2394" spans="11:21" s="3" customFormat="1" ht="12.75">
      <c r="K2394" s="160"/>
      <c r="T2394" s="161"/>
      <c r="U2394" s="161"/>
    </row>
    <row r="2395" spans="11:21" s="3" customFormat="1" ht="12.75">
      <c r="K2395" s="160"/>
      <c r="T2395" s="161"/>
      <c r="U2395" s="161"/>
    </row>
    <row r="2396" spans="11:21" s="3" customFormat="1" ht="12.75">
      <c r="K2396" s="160"/>
      <c r="T2396" s="161"/>
      <c r="U2396" s="161"/>
    </row>
    <row r="2397" spans="11:21" s="3" customFormat="1" ht="12.75">
      <c r="K2397" s="160"/>
      <c r="T2397" s="161"/>
      <c r="U2397" s="161"/>
    </row>
    <row r="2398" spans="11:21" s="3" customFormat="1" ht="12.75">
      <c r="K2398" s="160"/>
      <c r="T2398" s="161"/>
      <c r="U2398" s="161"/>
    </row>
    <row r="2399" spans="11:21" s="3" customFormat="1" ht="12.75">
      <c r="K2399" s="160"/>
      <c r="T2399" s="161"/>
      <c r="U2399" s="161"/>
    </row>
    <row r="2400" spans="11:21" s="3" customFormat="1" ht="12.75">
      <c r="K2400" s="160"/>
      <c r="T2400" s="161"/>
      <c r="U2400" s="161"/>
    </row>
    <row r="2401" spans="11:21" s="3" customFormat="1" ht="12.75">
      <c r="K2401" s="160"/>
      <c r="T2401" s="161"/>
      <c r="U2401" s="161"/>
    </row>
    <row r="2402" spans="11:21" s="3" customFormat="1" ht="12.75">
      <c r="K2402" s="160"/>
      <c r="T2402" s="161"/>
      <c r="U2402" s="161"/>
    </row>
    <row r="2403" spans="11:21" s="3" customFormat="1" ht="12.75">
      <c r="K2403" s="160"/>
      <c r="T2403" s="161"/>
      <c r="U2403" s="161"/>
    </row>
    <row r="2404" spans="11:21" s="3" customFormat="1" ht="12.75">
      <c r="K2404" s="160"/>
      <c r="T2404" s="161"/>
      <c r="U2404" s="161"/>
    </row>
    <row r="2405" spans="11:21" s="3" customFormat="1" ht="12.75">
      <c r="K2405" s="160"/>
      <c r="T2405" s="161"/>
      <c r="U2405" s="161"/>
    </row>
    <row r="2406" spans="11:21" s="3" customFormat="1" ht="12.75">
      <c r="K2406" s="160"/>
      <c r="T2406" s="161"/>
      <c r="U2406" s="161"/>
    </row>
    <row r="2407" spans="11:21" s="3" customFormat="1" ht="12.75">
      <c r="K2407" s="160"/>
      <c r="T2407" s="161"/>
      <c r="U2407" s="161"/>
    </row>
    <row r="2408" spans="11:21" s="3" customFormat="1" ht="12.75">
      <c r="K2408" s="160"/>
      <c r="T2408" s="161"/>
      <c r="U2408" s="161"/>
    </row>
    <row r="2409" spans="11:21" s="3" customFormat="1" ht="12.75">
      <c r="K2409" s="160"/>
      <c r="T2409" s="161"/>
      <c r="U2409" s="161"/>
    </row>
    <row r="2410" spans="11:21" s="3" customFormat="1" ht="12.75">
      <c r="K2410" s="160"/>
      <c r="T2410" s="161"/>
      <c r="U2410" s="161"/>
    </row>
    <row r="2411" spans="11:21" s="3" customFormat="1" ht="12.75">
      <c r="K2411" s="160"/>
      <c r="T2411" s="161"/>
      <c r="U2411" s="161"/>
    </row>
    <row r="2412" spans="11:21" s="3" customFormat="1" ht="12.75">
      <c r="K2412" s="160"/>
      <c r="T2412" s="161"/>
      <c r="U2412" s="161"/>
    </row>
    <row r="2413" spans="11:21" s="3" customFormat="1" ht="12.75">
      <c r="K2413" s="160"/>
      <c r="T2413" s="161"/>
      <c r="U2413" s="161"/>
    </row>
    <row r="2414" spans="11:21" s="3" customFormat="1" ht="12.75">
      <c r="K2414" s="160"/>
      <c r="T2414" s="161"/>
      <c r="U2414" s="161"/>
    </row>
    <row r="2415" spans="11:21" s="3" customFormat="1" ht="12.75">
      <c r="K2415" s="160"/>
      <c r="T2415" s="161"/>
      <c r="U2415" s="161"/>
    </row>
    <row r="2416" spans="11:21" s="3" customFormat="1" ht="12.75">
      <c r="K2416" s="160"/>
      <c r="T2416" s="161"/>
      <c r="U2416" s="161"/>
    </row>
    <row r="2417" spans="11:21" s="3" customFormat="1" ht="12.75">
      <c r="K2417" s="160"/>
      <c r="T2417" s="161"/>
      <c r="U2417" s="161"/>
    </row>
    <row r="2418" spans="11:21" s="3" customFormat="1" ht="12.75">
      <c r="K2418" s="160"/>
      <c r="T2418" s="161"/>
      <c r="U2418" s="161"/>
    </row>
    <row r="2419" spans="11:21" s="3" customFormat="1" ht="12.75">
      <c r="K2419" s="160"/>
      <c r="T2419" s="161"/>
      <c r="U2419" s="161"/>
    </row>
    <row r="2420" spans="11:21" s="3" customFormat="1" ht="12.75">
      <c r="K2420" s="160"/>
      <c r="T2420" s="161"/>
      <c r="U2420" s="161"/>
    </row>
    <row r="2421" spans="11:21" s="3" customFormat="1" ht="12.75">
      <c r="K2421" s="160"/>
      <c r="T2421" s="161"/>
      <c r="U2421" s="161"/>
    </row>
    <row r="2422" spans="11:21" s="3" customFormat="1" ht="12.75">
      <c r="K2422" s="160"/>
      <c r="T2422" s="161"/>
      <c r="U2422" s="161"/>
    </row>
    <row r="2423" spans="11:21" s="3" customFormat="1" ht="12.75">
      <c r="K2423" s="160"/>
      <c r="T2423" s="161"/>
      <c r="U2423" s="161"/>
    </row>
    <row r="2424" spans="11:21" s="3" customFormat="1" ht="12.75">
      <c r="K2424" s="160"/>
      <c r="T2424" s="161"/>
      <c r="U2424" s="161"/>
    </row>
    <row r="2425" spans="11:21" s="3" customFormat="1" ht="12.75">
      <c r="K2425" s="160"/>
      <c r="T2425" s="161"/>
      <c r="U2425" s="161"/>
    </row>
    <row r="2426" spans="11:21" s="3" customFormat="1" ht="12.75">
      <c r="K2426" s="160"/>
      <c r="T2426" s="161"/>
      <c r="U2426" s="161"/>
    </row>
    <row r="2427" spans="11:21" s="3" customFormat="1" ht="12.75">
      <c r="K2427" s="160"/>
      <c r="T2427" s="161"/>
      <c r="U2427" s="161"/>
    </row>
    <row r="2428" spans="11:21" s="3" customFormat="1" ht="12.75">
      <c r="K2428" s="160"/>
      <c r="T2428" s="161"/>
      <c r="U2428" s="161"/>
    </row>
    <row r="2429" spans="11:21" s="3" customFormat="1" ht="12.75">
      <c r="K2429" s="160"/>
      <c r="T2429" s="161"/>
      <c r="U2429" s="161"/>
    </row>
    <row r="2430" spans="11:21" s="3" customFormat="1" ht="12.75">
      <c r="K2430" s="160"/>
      <c r="T2430" s="161"/>
      <c r="U2430" s="161"/>
    </row>
    <row r="2431" spans="11:21" s="3" customFormat="1" ht="12.75">
      <c r="K2431" s="160"/>
      <c r="T2431" s="161"/>
      <c r="U2431" s="161"/>
    </row>
    <row r="2432" spans="11:21" s="3" customFormat="1" ht="12.75">
      <c r="K2432" s="160"/>
      <c r="T2432" s="161"/>
      <c r="U2432" s="161"/>
    </row>
    <row r="2433" spans="11:21" s="3" customFormat="1" ht="12.75">
      <c r="K2433" s="160"/>
      <c r="T2433" s="161"/>
      <c r="U2433" s="161"/>
    </row>
    <row r="2434" spans="11:21" s="3" customFormat="1" ht="12.75">
      <c r="K2434" s="160"/>
      <c r="T2434" s="161"/>
      <c r="U2434" s="161"/>
    </row>
    <row r="2435" spans="11:21" s="3" customFormat="1" ht="12.75">
      <c r="K2435" s="160"/>
      <c r="T2435" s="161"/>
      <c r="U2435" s="161"/>
    </row>
    <row r="2436" spans="11:21" s="3" customFormat="1" ht="12.75">
      <c r="K2436" s="160"/>
      <c r="T2436" s="161"/>
      <c r="U2436" s="161"/>
    </row>
    <row r="2437" spans="11:21" s="3" customFormat="1" ht="12.75">
      <c r="K2437" s="160"/>
      <c r="T2437" s="161"/>
      <c r="U2437" s="161"/>
    </row>
    <row r="2438" spans="11:21" s="3" customFormat="1" ht="12.75">
      <c r="K2438" s="160"/>
      <c r="T2438" s="161"/>
      <c r="U2438" s="161"/>
    </row>
    <row r="2439" spans="11:21" s="3" customFormat="1" ht="12.75">
      <c r="K2439" s="160"/>
      <c r="T2439" s="161"/>
      <c r="U2439" s="161"/>
    </row>
    <row r="2440" spans="11:21" s="3" customFormat="1" ht="12.75">
      <c r="K2440" s="160"/>
      <c r="T2440" s="161"/>
      <c r="U2440" s="161"/>
    </row>
    <row r="2441" spans="11:21" s="3" customFormat="1" ht="12.75">
      <c r="K2441" s="160"/>
      <c r="T2441" s="161"/>
      <c r="U2441" s="161"/>
    </row>
    <row r="2442" spans="11:21" s="3" customFormat="1" ht="12.75">
      <c r="K2442" s="160"/>
      <c r="T2442" s="161"/>
      <c r="U2442" s="161"/>
    </row>
    <row r="2443" spans="11:21" s="3" customFormat="1" ht="12.75">
      <c r="K2443" s="160"/>
      <c r="T2443" s="161"/>
      <c r="U2443" s="161"/>
    </row>
    <row r="2444" spans="11:21" s="3" customFormat="1" ht="12.75">
      <c r="K2444" s="160"/>
      <c r="T2444" s="161"/>
      <c r="U2444" s="161"/>
    </row>
    <row r="2445" spans="11:21" s="3" customFormat="1" ht="12.75">
      <c r="K2445" s="160"/>
      <c r="T2445" s="161"/>
      <c r="U2445" s="161"/>
    </row>
    <row r="2446" spans="11:21" s="3" customFormat="1" ht="12.75">
      <c r="K2446" s="160"/>
      <c r="T2446" s="161"/>
      <c r="U2446" s="161"/>
    </row>
    <row r="2447" spans="11:21" s="3" customFormat="1" ht="12.75">
      <c r="K2447" s="160"/>
      <c r="T2447" s="161"/>
      <c r="U2447" s="161"/>
    </row>
    <row r="2448" spans="11:21" s="3" customFormat="1" ht="12.75">
      <c r="K2448" s="160"/>
      <c r="T2448" s="161"/>
      <c r="U2448" s="161"/>
    </row>
    <row r="2449" spans="11:21" s="3" customFormat="1" ht="12.75">
      <c r="K2449" s="160"/>
      <c r="T2449" s="161"/>
      <c r="U2449" s="161"/>
    </row>
    <row r="2450" spans="11:21" s="3" customFormat="1" ht="12.75">
      <c r="K2450" s="160"/>
      <c r="T2450" s="161"/>
      <c r="U2450" s="161"/>
    </row>
    <row r="2451" spans="11:21" s="3" customFormat="1" ht="12.75">
      <c r="K2451" s="160"/>
      <c r="T2451" s="161"/>
      <c r="U2451" s="161"/>
    </row>
    <row r="2452" spans="11:21" s="3" customFormat="1" ht="12.75">
      <c r="K2452" s="160"/>
      <c r="T2452" s="161"/>
      <c r="U2452" s="161"/>
    </row>
    <row r="2453" spans="11:21" s="3" customFormat="1" ht="12.75">
      <c r="K2453" s="160"/>
      <c r="T2453" s="161"/>
      <c r="U2453" s="161"/>
    </row>
    <row r="2454" spans="11:21" s="3" customFormat="1" ht="12.75">
      <c r="K2454" s="160"/>
      <c r="T2454" s="161"/>
      <c r="U2454" s="161"/>
    </row>
    <row r="2455" spans="11:21" s="3" customFormat="1" ht="12.75">
      <c r="K2455" s="160"/>
      <c r="T2455" s="161"/>
      <c r="U2455" s="161"/>
    </row>
    <row r="2456" spans="11:21" s="3" customFormat="1" ht="12.75">
      <c r="K2456" s="160"/>
      <c r="T2456" s="161"/>
      <c r="U2456" s="161"/>
    </row>
    <row r="2457" spans="11:21" s="3" customFormat="1" ht="12.75">
      <c r="K2457" s="160"/>
      <c r="T2457" s="161"/>
      <c r="U2457" s="161"/>
    </row>
    <row r="2458" spans="11:21" s="3" customFormat="1" ht="12.75">
      <c r="K2458" s="160"/>
      <c r="T2458" s="161"/>
      <c r="U2458" s="161"/>
    </row>
    <row r="2459" spans="11:21" s="3" customFormat="1" ht="12.75">
      <c r="K2459" s="160"/>
      <c r="T2459" s="161"/>
      <c r="U2459" s="161"/>
    </row>
    <row r="2460" spans="11:21" s="3" customFormat="1" ht="12.75">
      <c r="K2460" s="160"/>
      <c r="T2460" s="161"/>
      <c r="U2460" s="161"/>
    </row>
    <row r="2461" spans="11:21" s="3" customFormat="1" ht="12.75">
      <c r="K2461" s="160"/>
      <c r="T2461" s="161"/>
      <c r="U2461" s="161"/>
    </row>
    <row r="2462" spans="11:21" s="3" customFormat="1" ht="12.75">
      <c r="K2462" s="160"/>
      <c r="T2462" s="161"/>
      <c r="U2462" s="161"/>
    </row>
    <row r="2463" spans="11:21" s="3" customFormat="1" ht="12.75">
      <c r="K2463" s="160"/>
      <c r="T2463" s="161"/>
      <c r="U2463" s="161"/>
    </row>
    <row r="2464" spans="11:21" s="3" customFormat="1" ht="12.75">
      <c r="K2464" s="160"/>
      <c r="T2464" s="161"/>
      <c r="U2464" s="161"/>
    </row>
    <row r="2465" spans="11:21" s="3" customFormat="1" ht="12.75">
      <c r="K2465" s="160"/>
      <c r="T2465" s="161"/>
      <c r="U2465" s="161"/>
    </row>
    <row r="2466" spans="11:21" s="3" customFormat="1" ht="12.75">
      <c r="K2466" s="160"/>
      <c r="T2466" s="161"/>
      <c r="U2466" s="161"/>
    </row>
    <row r="2467" spans="11:21" s="3" customFormat="1" ht="12.75">
      <c r="K2467" s="160"/>
      <c r="T2467" s="161"/>
      <c r="U2467" s="161"/>
    </row>
    <row r="2468" spans="11:21" s="3" customFormat="1" ht="12.75">
      <c r="K2468" s="160"/>
      <c r="T2468" s="161"/>
      <c r="U2468" s="161"/>
    </row>
    <row r="2469" spans="11:21" s="3" customFormat="1" ht="12.75">
      <c r="K2469" s="160"/>
      <c r="T2469" s="161"/>
      <c r="U2469" s="161"/>
    </row>
    <row r="2470" spans="11:21" s="3" customFormat="1" ht="12.75">
      <c r="K2470" s="160"/>
      <c r="T2470" s="161"/>
      <c r="U2470" s="161"/>
    </row>
    <row r="2471" spans="11:21" s="3" customFormat="1" ht="12.75">
      <c r="K2471" s="160"/>
      <c r="T2471" s="161"/>
      <c r="U2471" s="161"/>
    </row>
    <row r="2472" spans="11:21" s="3" customFormat="1" ht="12.75">
      <c r="K2472" s="160"/>
      <c r="T2472" s="161"/>
      <c r="U2472" s="161"/>
    </row>
    <row r="2473" spans="11:21" s="3" customFormat="1" ht="12.75">
      <c r="K2473" s="160"/>
      <c r="T2473" s="161"/>
      <c r="U2473" s="161"/>
    </row>
    <row r="2474" spans="11:21" s="3" customFormat="1" ht="12.75">
      <c r="K2474" s="160"/>
      <c r="T2474" s="161"/>
      <c r="U2474" s="161"/>
    </row>
    <row r="2475" spans="11:21" s="3" customFormat="1" ht="12.75">
      <c r="K2475" s="160"/>
      <c r="T2475" s="161"/>
      <c r="U2475" s="161"/>
    </row>
    <row r="2476" spans="11:21" s="3" customFormat="1" ht="12.75">
      <c r="K2476" s="160"/>
      <c r="T2476" s="161"/>
      <c r="U2476" s="161"/>
    </row>
    <row r="2477" spans="11:21" s="3" customFormat="1" ht="12.75">
      <c r="K2477" s="160"/>
      <c r="T2477" s="161"/>
      <c r="U2477" s="161"/>
    </row>
    <row r="2478" spans="11:21" s="3" customFormat="1" ht="12.75">
      <c r="K2478" s="160"/>
      <c r="T2478" s="161"/>
      <c r="U2478" s="161"/>
    </row>
    <row r="2479" spans="11:21" s="3" customFormat="1" ht="12.75">
      <c r="K2479" s="160"/>
      <c r="T2479" s="161"/>
      <c r="U2479" s="161"/>
    </row>
    <row r="2480" spans="11:21" s="3" customFormat="1" ht="12.75">
      <c r="K2480" s="160"/>
      <c r="T2480" s="161"/>
      <c r="U2480" s="161"/>
    </row>
    <row r="2481" spans="11:21" s="3" customFormat="1" ht="12.75">
      <c r="K2481" s="160"/>
      <c r="T2481" s="161"/>
      <c r="U2481" s="161"/>
    </row>
    <row r="2482" spans="11:21" s="3" customFormat="1" ht="12.75">
      <c r="K2482" s="160"/>
      <c r="T2482" s="161"/>
      <c r="U2482" s="161"/>
    </row>
    <row r="2483" spans="11:21" s="3" customFormat="1" ht="12.75">
      <c r="K2483" s="160"/>
      <c r="T2483" s="161"/>
      <c r="U2483" s="161"/>
    </row>
    <row r="2484" spans="11:21" s="3" customFormat="1" ht="12.75">
      <c r="K2484" s="160"/>
      <c r="T2484" s="161"/>
      <c r="U2484" s="161"/>
    </row>
    <row r="2485" spans="11:21" s="3" customFormat="1" ht="12.75">
      <c r="K2485" s="160"/>
      <c r="T2485" s="161"/>
      <c r="U2485" s="161"/>
    </row>
    <row r="2486" spans="11:21" s="3" customFormat="1" ht="12.75">
      <c r="K2486" s="160"/>
      <c r="T2486" s="161"/>
      <c r="U2486" s="161"/>
    </row>
    <row r="2487" spans="11:21" s="3" customFormat="1" ht="12.75">
      <c r="K2487" s="160"/>
      <c r="T2487" s="161"/>
      <c r="U2487" s="161"/>
    </row>
    <row r="2488" spans="11:21" s="3" customFormat="1" ht="12.75">
      <c r="K2488" s="160"/>
      <c r="T2488" s="161"/>
      <c r="U2488" s="161"/>
    </row>
    <row r="2489" spans="11:21" s="3" customFormat="1" ht="12.75">
      <c r="K2489" s="160"/>
      <c r="T2489" s="161"/>
      <c r="U2489" s="161"/>
    </row>
    <row r="2490" spans="11:21" s="3" customFormat="1" ht="12.75">
      <c r="K2490" s="160"/>
      <c r="T2490" s="161"/>
      <c r="U2490" s="161"/>
    </row>
    <row r="2491" spans="11:21" s="3" customFormat="1" ht="12.75">
      <c r="K2491" s="160"/>
      <c r="T2491" s="161"/>
      <c r="U2491" s="161"/>
    </row>
    <row r="2492" spans="11:21" s="3" customFormat="1" ht="12.75">
      <c r="K2492" s="160"/>
      <c r="T2492" s="161"/>
      <c r="U2492" s="161"/>
    </row>
    <row r="2493" spans="11:21" s="3" customFormat="1" ht="12.75">
      <c r="K2493" s="160"/>
      <c r="T2493" s="161"/>
      <c r="U2493" s="161"/>
    </row>
    <row r="2494" spans="11:21" s="3" customFormat="1" ht="12.75">
      <c r="K2494" s="160"/>
      <c r="T2494" s="161"/>
      <c r="U2494" s="161"/>
    </row>
    <row r="2495" spans="11:21" s="3" customFormat="1" ht="12.75">
      <c r="K2495" s="160"/>
      <c r="T2495" s="161"/>
      <c r="U2495" s="161"/>
    </row>
    <row r="2496" spans="11:21" s="3" customFormat="1" ht="12.75">
      <c r="K2496" s="160"/>
      <c r="T2496" s="161"/>
      <c r="U2496" s="161"/>
    </row>
    <row r="2497" spans="11:21" s="3" customFormat="1" ht="12.75">
      <c r="K2497" s="160"/>
      <c r="T2497" s="161"/>
      <c r="U2497" s="161"/>
    </row>
    <row r="2498" spans="11:21" s="3" customFormat="1" ht="12.75">
      <c r="K2498" s="160"/>
      <c r="T2498" s="161"/>
      <c r="U2498" s="161"/>
    </row>
    <row r="2499" spans="11:21" s="3" customFormat="1" ht="12.75">
      <c r="K2499" s="160"/>
      <c r="T2499" s="161"/>
      <c r="U2499" s="161"/>
    </row>
    <row r="2500" spans="11:21" s="3" customFormat="1" ht="12.75">
      <c r="K2500" s="160"/>
      <c r="T2500" s="161"/>
      <c r="U2500" s="161"/>
    </row>
    <row r="2501" spans="11:21" s="3" customFormat="1" ht="12.75">
      <c r="K2501" s="160"/>
      <c r="T2501" s="161"/>
      <c r="U2501" s="161"/>
    </row>
    <row r="2502" spans="11:21" s="3" customFormat="1" ht="12.75">
      <c r="K2502" s="160"/>
      <c r="T2502" s="161"/>
      <c r="U2502" s="161"/>
    </row>
    <row r="2503" spans="11:21" s="3" customFormat="1" ht="12.75">
      <c r="K2503" s="160"/>
      <c r="T2503" s="161"/>
      <c r="U2503" s="161"/>
    </row>
    <row r="2504" spans="11:21" s="3" customFormat="1" ht="12.75">
      <c r="K2504" s="160"/>
      <c r="T2504" s="161"/>
      <c r="U2504" s="161"/>
    </row>
    <row r="2505" spans="11:21" s="3" customFormat="1" ht="12.75">
      <c r="K2505" s="160"/>
      <c r="T2505" s="161"/>
      <c r="U2505" s="161"/>
    </row>
    <row r="2506" spans="11:21" s="3" customFormat="1" ht="12.75">
      <c r="K2506" s="160"/>
      <c r="T2506" s="161"/>
      <c r="U2506" s="161"/>
    </row>
    <row r="2507" spans="11:21" s="3" customFormat="1" ht="12.75">
      <c r="K2507" s="160"/>
      <c r="T2507" s="161"/>
      <c r="U2507" s="161"/>
    </row>
    <row r="2508" spans="11:21" s="3" customFormat="1" ht="12.75">
      <c r="K2508" s="160"/>
      <c r="T2508" s="161"/>
      <c r="U2508" s="161"/>
    </row>
    <row r="2509" spans="11:21" s="3" customFormat="1" ht="12.75">
      <c r="K2509" s="160"/>
      <c r="T2509" s="161"/>
      <c r="U2509" s="161"/>
    </row>
    <row r="2510" spans="11:21" s="3" customFormat="1" ht="12.75">
      <c r="K2510" s="160"/>
      <c r="T2510" s="161"/>
      <c r="U2510" s="161"/>
    </row>
    <row r="2511" spans="11:21" s="3" customFormat="1" ht="12.75">
      <c r="K2511" s="160"/>
      <c r="T2511" s="161"/>
      <c r="U2511" s="161"/>
    </row>
    <row r="2512" spans="11:21" s="3" customFormat="1" ht="12.75">
      <c r="K2512" s="160"/>
      <c r="T2512" s="161"/>
      <c r="U2512" s="161"/>
    </row>
    <row r="2513" spans="11:21" s="3" customFormat="1" ht="12.75">
      <c r="K2513" s="160"/>
      <c r="T2513" s="161"/>
      <c r="U2513" s="161"/>
    </row>
    <row r="2514" spans="11:21" s="3" customFormat="1" ht="12.75">
      <c r="K2514" s="160"/>
      <c r="T2514" s="161"/>
      <c r="U2514" s="161"/>
    </row>
    <row r="2515" spans="11:21" s="3" customFormat="1" ht="12.75">
      <c r="K2515" s="160"/>
      <c r="T2515" s="161"/>
      <c r="U2515" s="161"/>
    </row>
    <row r="2516" spans="11:21" s="3" customFormat="1" ht="12.75">
      <c r="K2516" s="160"/>
      <c r="T2516" s="161"/>
      <c r="U2516" s="161"/>
    </row>
    <row r="2517" spans="11:21" s="3" customFormat="1" ht="12.75">
      <c r="K2517" s="160"/>
      <c r="T2517" s="161"/>
      <c r="U2517" s="161"/>
    </row>
    <row r="2518" spans="11:21" s="3" customFormat="1" ht="12.75">
      <c r="K2518" s="160"/>
      <c r="T2518" s="161"/>
      <c r="U2518" s="161"/>
    </row>
    <row r="2519" spans="11:21" s="3" customFormat="1" ht="12.75">
      <c r="K2519" s="160"/>
      <c r="T2519" s="161"/>
      <c r="U2519" s="161"/>
    </row>
    <row r="2520" spans="11:21" s="3" customFormat="1" ht="12.75">
      <c r="K2520" s="160"/>
      <c r="T2520" s="161"/>
      <c r="U2520" s="161"/>
    </row>
    <row r="2521" spans="11:21" s="3" customFormat="1" ht="12.75">
      <c r="K2521" s="160"/>
      <c r="T2521" s="161"/>
      <c r="U2521" s="161"/>
    </row>
    <row r="2522" spans="11:21" s="3" customFormat="1" ht="12.75">
      <c r="K2522" s="160"/>
      <c r="T2522" s="161"/>
      <c r="U2522" s="161"/>
    </row>
    <row r="2523" spans="11:21" s="3" customFormat="1" ht="12.75">
      <c r="K2523" s="160"/>
      <c r="T2523" s="161"/>
      <c r="U2523" s="161"/>
    </row>
    <row r="2524" spans="11:21" s="3" customFormat="1" ht="12.75">
      <c r="K2524" s="160"/>
      <c r="T2524" s="161"/>
      <c r="U2524" s="161"/>
    </row>
    <row r="2525" spans="11:21" s="3" customFormat="1" ht="12.75">
      <c r="K2525" s="160"/>
      <c r="T2525" s="161"/>
      <c r="U2525" s="161"/>
    </row>
    <row r="2526" spans="11:21" s="3" customFormat="1" ht="12.75">
      <c r="K2526" s="160"/>
      <c r="T2526" s="161"/>
      <c r="U2526" s="161"/>
    </row>
    <row r="2527" spans="11:21" s="3" customFormat="1" ht="12.75">
      <c r="K2527" s="160"/>
      <c r="T2527" s="161"/>
      <c r="U2527" s="161"/>
    </row>
    <row r="2528" spans="11:21" s="3" customFormat="1" ht="12.75">
      <c r="K2528" s="160"/>
      <c r="T2528" s="161"/>
      <c r="U2528" s="161"/>
    </row>
    <row r="2529" spans="11:21" s="3" customFormat="1" ht="12.75">
      <c r="K2529" s="160"/>
      <c r="T2529" s="161"/>
      <c r="U2529" s="161"/>
    </row>
    <row r="2530" spans="11:21" s="3" customFormat="1" ht="12.75">
      <c r="K2530" s="160"/>
      <c r="T2530" s="161"/>
      <c r="U2530" s="161"/>
    </row>
    <row r="2531" spans="11:21" s="3" customFormat="1" ht="12.75">
      <c r="K2531" s="160"/>
      <c r="T2531" s="161"/>
      <c r="U2531" s="161"/>
    </row>
    <row r="2532" spans="11:21" s="3" customFormat="1" ht="12.75">
      <c r="K2532" s="160"/>
      <c r="T2532" s="161"/>
      <c r="U2532" s="161"/>
    </row>
    <row r="2533" spans="11:21" s="3" customFormat="1" ht="12.75">
      <c r="K2533" s="160"/>
      <c r="T2533" s="161"/>
      <c r="U2533" s="161"/>
    </row>
    <row r="2534" spans="11:21" s="3" customFormat="1" ht="12.75">
      <c r="K2534" s="160"/>
      <c r="T2534" s="161"/>
      <c r="U2534" s="161"/>
    </row>
    <row r="2535" spans="11:21" s="3" customFormat="1" ht="12.75">
      <c r="K2535" s="160"/>
      <c r="T2535" s="161"/>
      <c r="U2535" s="161"/>
    </row>
    <row r="2536" spans="11:21" s="3" customFormat="1" ht="12.75">
      <c r="K2536" s="160"/>
      <c r="T2536" s="161"/>
      <c r="U2536" s="161"/>
    </row>
    <row r="2537" spans="11:21" s="3" customFormat="1" ht="12.75">
      <c r="K2537" s="160"/>
      <c r="T2537" s="161"/>
      <c r="U2537" s="161"/>
    </row>
    <row r="2538" spans="11:21" s="3" customFormat="1" ht="12.75">
      <c r="K2538" s="160"/>
      <c r="T2538" s="161"/>
      <c r="U2538" s="161"/>
    </row>
    <row r="2539" spans="11:21" s="3" customFormat="1" ht="12.75">
      <c r="K2539" s="160"/>
      <c r="T2539" s="161"/>
      <c r="U2539" s="161"/>
    </row>
    <row r="2540" spans="11:21" s="3" customFormat="1" ht="12.75">
      <c r="K2540" s="160"/>
      <c r="T2540" s="161"/>
      <c r="U2540" s="161"/>
    </row>
    <row r="2541" spans="11:21" s="3" customFormat="1" ht="12.75">
      <c r="K2541" s="160"/>
      <c r="T2541" s="161"/>
      <c r="U2541" s="161"/>
    </row>
    <row r="2542" spans="11:21" s="3" customFormat="1" ht="12.75">
      <c r="K2542" s="160"/>
      <c r="T2542" s="161"/>
      <c r="U2542" s="161"/>
    </row>
    <row r="2543" spans="11:21" s="3" customFormat="1" ht="12.75">
      <c r="K2543" s="160"/>
      <c r="T2543" s="161"/>
      <c r="U2543" s="161"/>
    </row>
    <row r="2544" spans="11:21" s="3" customFormat="1" ht="12.75">
      <c r="K2544" s="160"/>
      <c r="T2544" s="161"/>
      <c r="U2544" s="161"/>
    </row>
    <row r="2545" spans="11:21" s="3" customFormat="1" ht="12.75">
      <c r="K2545" s="160"/>
      <c r="T2545" s="161"/>
      <c r="U2545" s="161"/>
    </row>
    <row r="2546" spans="11:21" s="3" customFormat="1" ht="12.75">
      <c r="K2546" s="160"/>
      <c r="T2546" s="161"/>
      <c r="U2546" s="161"/>
    </row>
    <row r="2547" spans="11:21" s="3" customFormat="1" ht="12.75">
      <c r="K2547" s="160"/>
      <c r="T2547" s="161"/>
      <c r="U2547" s="161"/>
    </row>
    <row r="2548" spans="11:21" s="3" customFormat="1" ht="12.75">
      <c r="K2548" s="160"/>
      <c r="T2548" s="161"/>
      <c r="U2548" s="161"/>
    </row>
    <row r="2549" spans="11:21" s="3" customFormat="1" ht="12.75">
      <c r="K2549" s="160"/>
      <c r="T2549" s="161"/>
      <c r="U2549" s="161"/>
    </row>
    <row r="2550" spans="11:21" s="3" customFormat="1" ht="12.75">
      <c r="K2550" s="160"/>
      <c r="T2550" s="161"/>
      <c r="U2550" s="161"/>
    </row>
    <row r="2551" spans="11:21" s="3" customFormat="1" ht="12.75">
      <c r="K2551" s="160"/>
      <c r="T2551" s="161"/>
      <c r="U2551" s="161"/>
    </row>
    <row r="2552" spans="11:21" s="3" customFormat="1" ht="12.75">
      <c r="K2552" s="160"/>
      <c r="T2552" s="161"/>
      <c r="U2552" s="161"/>
    </row>
    <row r="2553" spans="11:21" s="3" customFormat="1" ht="12.75">
      <c r="K2553" s="160"/>
      <c r="T2553" s="161"/>
      <c r="U2553" s="161"/>
    </row>
    <row r="2554" spans="11:21" s="3" customFormat="1" ht="12.75">
      <c r="K2554" s="160"/>
      <c r="T2554" s="161"/>
      <c r="U2554" s="161"/>
    </row>
    <row r="2555" spans="11:21" s="3" customFormat="1" ht="12.75">
      <c r="K2555" s="160"/>
      <c r="T2555" s="161"/>
      <c r="U2555" s="161"/>
    </row>
    <row r="2556" spans="11:21" s="3" customFormat="1" ht="12.75">
      <c r="K2556" s="160"/>
      <c r="T2556" s="161"/>
      <c r="U2556" s="161"/>
    </row>
    <row r="2557" spans="11:21" s="3" customFormat="1" ht="12.75">
      <c r="K2557" s="160"/>
      <c r="T2557" s="161"/>
      <c r="U2557" s="161"/>
    </row>
    <row r="2558" spans="11:21" s="3" customFormat="1" ht="12.75">
      <c r="K2558" s="160"/>
      <c r="T2558" s="161"/>
      <c r="U2558" s="161"/>
    </row>
    <row r="2559" spans="11:21" s="3" customFormat="1" ht="12.75">
      <c r="K2559" s="160"/>
      <c r="T2559" s="161"/>
      <c r="U2559" s="161"/>
    </row>
    <row r="2560" spans="11:21" s="3" customFormat="1" ht="12.75">
      <c r="K2560" s="160"/>
      <c r="T2560" s="161"/>
      <c r="U2560" s="161"/>
    </row>
    <row r="2561" spans="11:21" s="3" customFormat="1" ht="12.75">
      <c r="K2561" s="160"/>
      <c r="T2561" s="161"/>
      <c r="U2561" s="161"/>
    </row>
    <row r="2562" spans="11:21" s="3" customFormat="1" ht="12.75">
      <c r="K2562" s="160"/>
      <c r="T2562" s="161"/>
      <c r="U2562" s="161"/>
    </row>
    <row r="2563" spans="11:21" s="3" customFormat="1" ht="12.75">
      <c r="K2563" s="160"/>
      <c r="T2563" s="161"/>
      <c r="U2563" s="161"/>
    </row>
    <row r="2564" spans="11:21" s="3" customFormat="1" ht="12.75">
      <c r="K2564" s="160"/>
      <c r="T2564" s="161"/>
      <c r="U2564" s="161"/>
    </row>
    <row r="2565" spans="11:21" s="3" customFormat="1" ht="12.75">
      <c r="K2565" s="160"/>
      <c r="T2565" s="161"/>
      <c r="U2565" s="161"/>
    </row>
    <row r="2566" spans="11:21" s="3" customFormat="1" ht="12.75">
      <c r="K2566" s="160"/>
      <c r="T2566" s="161"/>
      <c r="U2566" s="161"/>
    </row>
    <row r="2567" spans="11:21" s="3" customFormat="1" ht="12.75">
      <c r="K2567" s="160"/>
      <c r="T2567" s="161"/>
      <c r="U2567" s="161"/>
    </row>
    <row r="2568" spans="11:21" s="3" customFormat="1" ht="12.75">
      <c r="K2568" s="160"/>
      <c r="T2568" s="161"/>
      <c r="U2568" s="161"/>
    </row>
    <row r="2569" spans="11:21" s="3" customFormat="1" ht="12.75">
      <c r="K2569" s="160"/>
      <c r="T2569" s="161"/>
      <c r="U2569" s="161"/>
    </row>
    <row r="2570" spans="11:21" s="3" customFormat="1" ht="12.75">
      <c r="K2570" s="160"/>
      <c r="T2570" s="161"/>
      <c r="U2570" s="161"/>
    </row>
    <row r="2571" spans="11:21" s="3" customFormat="1" ht="12.75">
      <c r="K2571" s="160"/>
      <c r="T2571" s="161"/>
      <c r="U2571" s="161"/>
    </row>
    <row r="2572" spans="11:21" s="3" customFormat="1" ht="12.75">
      <c r="K2572" s="160"/>
      <c r="T2572" s="161"/>
      <c r="U2572" s="161"/>
    </row>
    <row r="2573" spans="11:21" s="3" customFormat="1" ht="12.75">
      <c r="K2573" s="160"/>
      <c r="T2573" s="161"/>
      <c r="U2573" s="161"/>
    </row>
    <row r="2574" spans="11:21" s="3" customFormat="1" ht="12.75">
      <c r="K2574" s="160"/>
      <c r="T2574" s="161"/>
      <c r="U2574" s="161"/>
    </row>
    <row r="2575" spans="11:21" s="3" customFormat="1" ht="12.75">
      <c r="K2575" s="160"/>
      <c r="T2575" s="161"/>
      <c r="U2575" s="161"/>
    </row>
    <row r="2576" spans="11:21" s="3" customFormat="1" ht="12.75">
      <c r="K2576" s="160"/>
      <c r="T2576" s="161"/>
      <c r="U2576" s="161"/>
    </row>
    <row r="2577" spans="11:21" s="3" customFormat="1" ht="12.75">
      <c r="K2577" s="160"/>
      <c r="T2577" s="161"/>
      <c r="U2577" s="161"/>
    </row>
    <row r="2578" spans="11:21" s="3" customFormat="1" ht="12.75">
      <c r="K2578" s="160"/>
      <c r="T2578" s="161"/>
      <c r="U2578" s="161"/>
    </row>
    <row r="2579" spans="11:21" s="3" customFormat="1" ht="12.75">
      <c r="K2579" s="160"/>
      <c r="T2579" s="161"/>
      <c r="U2579" s="161"/>
    </row>
    <row r="2580" spans="11:21" s="3" customFormat="1" ht="12.75">
      <c r="K2580" s="160"/>
      <c r="T2580" s="161"/>
      <c r="U2580" s="161"/>
    </row>
    <row r="2581" spans="11:21" s="3" customFormat="1" ht="12.75">
      <c r="K2581" s="160"/>
      <c r="T2581" s="161"/>
      <c r="U2581" s="161"/>
    </row>
    <row r="2582" spans="11:21" s="3" customFormat="1" ht="12.75">
      <c r="K2582" s="160"/>
      <c r="T2582" s="161"/>
      <c r="U2582" s="161"/>
    </row>
    <row r="2583" spans="11:21" s="3" customFormat="1" ht="12.75">
      <c r="K2583" s="160"/>
      <c r="T2583" s="161"/>
      <c r="U2583" s="161"/>
    </row>
    <row r="2584" spans="11:21" s="3" customFormat="1" ht="12.75">
      <c r="K2584" s="160"/>
      <c r="T2584" s="161"/>
      <c r="U2584" s="161"/>
    </row>
    <row r="2585" spans="11:21" s="3" customFormat="1" ht="12.75">
      <c r="K2585" s="160"/>
      <c r="T2585" s="161"/>
      <c r="U2585" s="161"/>
    </row>
    <row r="2586" spans="11:21" s="3" customFormat="1" ht="12.75">
      <c r="K2586" s="160"/>
      <c r="T2586" s="161"/>
      <c r="U2586" s="161"/>
    </row>
    <row r="2587" spans="11:21" s="3" customFormat="1" ht="12.75">
      <c r="K2587" s="160"/>
      <c r="T2587" s="161"/>
      <c r="U2587" s="161"/>
    </row>
    <row r="2588" spans="11:21" s="3" customFormat="1" ht="12.75">
      <c r="K2588" s="160"/>
      <c r="T2588" s="161"/>
      <c r="U2588" s="161"/>
    </row>
    <row r="2589" spans="11:21" s="3" customFormat="1" ht="12.75">
      <c r="K2589" s="160"/>
      <c r="T2589" s="161"/>
      <c r="U2589" s="161"/>
    </row>
    <row r="2590" spans="11:21" s="3" customFormat="1" ht="12.75">
      <c r="K2590" s="160"/>
      <c r="T2590" s="161"/>
      <c r="U2590" s="161"/>
    </row>
    <row r="2591" spans="11:21" s="3" customFormat="1" ht="12.75">
      <c r="K2591" s="160"/>
      <c r="T2591" s="161"/>
      <c r="U2591" s="161"/>
    </row>
    <row r="2592" spans="11:21" s="3" customFormat="1" ht="12.75">
      <c r="K2592" s="160"/>
      <c r="T2592" s="161"/>
      <c r="U2592" s="161"/>
    </row>
    <row r="2593" spans="11:21" s="3" customFormat="1" ht="12.75">
      <c r="K2593" s="160"/>
      <c r="T2593" s="161"/>
      <c r="U2593" s="161"/>
    </row>
    <row r="2594" spans="11:21" s="3" customFormat="1" ht="12.75">
      <c r="K2594" s="160"/>
      <c r="T2594" s="161"/>
      <c r="U2594" s="161"/>
    </row>
    <row r="2595" spans="11:21" s="3" customFormat="1" ht="12.75">
      <c r="K2595" s="160"/>
      <c r="T2595" s="161"/>
      <c r="U2595" s="161"/>
    </row>
    <row r="2596" spans="11:21" s="3" customFormat="1" ht="12.75">
      <c r="K2596" s="160"/>
      <c r="T2596" s="161"/>
      <c r="U2596" s="161"/>
    </row>
    <row r="2597" spans="11:21" s="3" customFormat="1" ht="12.75">
      <c r="K2597" s="160"/>
      <c r="T2597" s="161"/>
      <c r="U2597" s="161"/>
    </row>
    <row r="2598" spans="11:21" s="3" customFormat="1" ht="12.75">
      <c r="K2598" s="160"/>
      <c r="T2598" s="161"/>
      <c r="U2598" s="161"/>
    </row>
    <row r="2599" spans="11:21" s="3" customFormat="1" ht="12.75">
      <c r="K2599" s="160"/>
      <c r="T2599" s="161"/>
      <c r="U2599" s="161"/>
    </row>
    <row r="2600" spans="11:21" s="3" customFormat="1" ht="12.75">
      <c r="K2600" s="160"/>
      <c r="T2600" s="161"/>
      <c r="U2600" s="161"/>
    </row>
    <row r="2601" spans="11:21" s="3" customFormat="1" ht="12.75">
      <c r="K2601" s="160"/>
      <c r="T2601" s="161"/>
      <c r="U2601" s="161"/>
    </row>
    <row r="2602" spans="11:21" s="3" customFormat="1" ht="12.75">
      <c r="K2602" s="160"/>
      <c r="T2602" s="161"/>
      <c r="U2602" s="161"/>
    </row>
    <row r="2603" spans="11:21" s="3" customFormat="1" ht="12.75">
      <c r="K2603" s="160"/>
      <c r="T2603" s="161"/>
      <c r="U2603" s="161"/>
    </row>
    <row r="2604" spans="11:21" s="3" customFormat="1" ht="12.75">
      <c r="K2604" s="160"/>
      <c r="T2604" s="161"/>
      <c r="U2604" s="161"/>
    </row>
    <row r="2605" spans="11:21" s="3" customFormat="1" ht="12.75">
      <c r="K2605" s="160"/>
      <c r="T2605" s="161"/>
      <c r="U2605" s="161"/>
    </row>
    <row r="2606" spans="11:21" s="3" customFormat="1" ht="12.75">
      <c r="K2606" s="160"/>
      <c r="T2606" s="161"/>
      <c r="U2606" s="161"/>
    </row>
    <row r="2607" spans="11:21" s="3" customFormat="1" ht="12.75">
      <c r="K2607" s="160"/>
      <c r="T2607" s="161"/>
      <c r="U2607" s="161"/>
    </row>
    <row r="2608" spans="11:21" s="3" customFormat="1" ht="12.75">
      <c r="K2608" s="160"/>
      <c r="T2608" s="161"/>
      <c r="U2608" s="161"/>
    </row>
    <row r="2609" spans="11:21" s="3" customFormat="1" ht="12.75">
      <c r="K2609" s="160"/>
      <c r="T2609" s="161"/>
      <c r="U2609" s="161"/>
    </row>
    <row r="2610" spans="11:21" s="3" customFormat="1" ht="12.75">
      <c r="K2610" s="160"/>
      <c r="T2610" s="161"/>
      <c r="U2610" s="161"/>
    </row>
    <row r="2611" spans="11:21" s="3" customFormat="1" ht="12.75">
      <c r="K2611" s="160"/>
      <c r="T2611" s="161"/>
      <c r="U2611" s="161"/>
    </row>
    <row r="2612" spans="11:21" s="3" customFormat="1" ht="12.75">
      <c r="K2612" s="160"/>
      <c r="T2612" s="161"/>
      <c r="U2612" s="161"/>
    </row>
    <row r="2613" spans="11:21" s="3" customFormat="1" ht="12.75">
      <c r="K2613" s="160"/>
      <c r="T2613" s="161"/>
      <c r="U2613" s="161"/>
    </row>
    <row r="2614" spans="11:21" s="3" customFormat="1" ht="12.75">
      <c r="K2614" s="160"/>
      <c r="T2614" s="161"/>
      <c r="U2614" s="161"/>
    </row>
    <row r="2615" spans="11:21" s="3" customFormat="1" ht="12.75">
      <c r="K2615" s="160"/>
      <c r="T2615" s="161"/>
      <c r="U2615" s="161"/>
    </row>
    <row r="2616" spans="11:21" s="3" customFormat="1" ht="12.75">
      <c r="K2616" s="160"/>
      <c r="T2616" s="161"/>
      <c r="U2616" s="161"/>
    </row>
    <row r="2617" spans="11:21" s="3" customFormat="1" ht="12.75">
      <c r="K2617" s="160"/>
      <c r="T2617" s="161"/>
      <c r="U2617" s="161"/>
    </row>
    <row r="2618" spans="11:21" s="3" customFormat="1" ht="12.75">
      <c r="K2618" s="160"/>
      <c r="T2618" s="161"/>
      <c r="U2618" s="161"/>
    </row>
    <row r="2619" spans="11:21" s="3" customFormat="1" ht="12.75">
      <c r="K2619" s="160"/>
      <c r="T2619" s="161"/>
      <c r="U2619" s="161"/>
    </row>
    <row r="2620" spans="11:21" s="3" customFormat="1" ht="12.75">
      <c r="K2620" s="160"/>
      <c r="T2620" s="161"/>
      <c r="U2620" s="161"/>
    </row>
    <row r="2621" spans="11:21" s="3" customFormat="1" ht="12.75">
      <c r="K2621" s="160"/>
      <c r="T2621" s="161"/>
      <c r="U2621" s="161"/>
    </row>
    <row r="2622" spans="11:21" s="3" customFormat="1" ht="12.75">
      <c r="K2622" s="160"/>
      <c r="T2622" s="161"/>
      <c r="U2622" s="161"/>
    </row>
    <row r="2623" spans="11:21" s="3" customFormat="1" ht="12.75">
      <c r="K2623" s="160"/>
      <c r="T2623" s="161"/>
      <c r="U2623" s="161"/>
    </row>
    <row r="2624" spans="11:21" s="3" customFormat="1" ht="12.75">
      <c r="K2624" s="160"/>
      <c r="T2624" s="161"/>
      <c r="U2624" s="161"/>
    </row>
    <row r="2625" spans="11:21" s="3" customFormat="1" ht="12.75">
      <c r="K2625" s="160"/>
      <c r="T2625" s="161"/>
      <c r="U2625" s="161"/>
    </row>
    <row r="2626" spans="11:21" s="3" customFormat="1" ht="12.75">
      <c r="K2626" s="160"/>
      <c r="T2626" s="161"/>
      <c r="U2626" s="161"/>
    </row>
    <row r="2627" spans="11:21" s="3" customFormat="1" ht="12.75">
      <c r="K2627" s="160"/>
      <c r="T2627" s="161"/>
      <c r="U2627" s="161"/>
    </row>
    <row r="2628" spans="11:21" s="3" customFormat="1" ht="12.75">
      <c r="K2628" s="160"/>
      <c r="T2628" s="161"/>
      <c r="U2628" s="161"/>
    </row>
    <row r="2629" spans="11:21" s="3" customFormat="1" ht="12.75">
      <c r="K2629" s="160"/>
      <c r="T2629" s="161"/>
      <c r="U2629" s="161"/>
    </row>
    <row r="2630" spans="11:21" s="3" customFormat="1" ht="12.75">
      <c r="K2630" s="160"/>
      <c r="T2630" s="161"/>
      <c r="U2630" s="161"/>
    </row>
    <row r="2631" spans="11:21" s="3" customFormat="1" ht="12.75">
      <c r="K2631" s="160"/>
      <c r="T2631" s="161"/>
      <c r="U2631" s="161"/>
    </row>
    <row r="2632" spans="11:21" s="3" customFormat="1" ht="12.75">
      <c r="K2632" s="160"/>
      <c r="T2632" s="161"/>
      <c r="U2632" s="161"/>
    </row>
    <row r="2633" spans="11:21" s="3" customFormat="1" ht="12.75">
      <c r="K2633" s="160"/>
      <c r="T2633" s="161"/>
      <c r="U2633" s="161"/>
    </row>
    <row r="2634" spans="11:21" s="3" customFormat="1" ht="12.75">
      <c r="K2634" s="160"/>
      <c r="T2634" s="161"/>
      <c r="U2634" s="161"/>
    </row>
    <row r="2635" spans="11:21" s="3" customFormat="1" ht="12.75">
      <c r="K2635" s="160"/>
      <c r="T2635" s="161"/>
      <c r="U2635" s="161"/>
    </row>
    <row r="2636" spans="11:21" s="3" customFormat="1" ht="12.75">
      <c r="K2636" s="160"/>
      <c r="T2636" s="161"/>
      <c r="U2636" s="161"/>
    </row>
    <row r="2637" spans="11:21" s="3" customFormat="1" ht="12.75">
      <c r="K2637" s="160"/>
      <c r="T2637" s="161"/>
      <c r="U2637" s="161"/>
    </row>
    <row r="2638" spans="11:21" s="3" customFormat="1" ht="12.75">
      <c r="K2638" s="160"/>
      <c r="T2638" s="161"/>
      <c r="U2638" s="161"/>
    </row>
    <row r="2639" spans="11:21" s="3" customFormat="1" ht="12.75">
      <c r="K2639" s="160"/>
      <c r="T2639" s="161"/>
      <c r="U2639" s="161"/>
    </row>
    <row r="2640" spans="11:21" s="3" customFormat="1" ht="12.75">
      <c r="K2640" s="160"/>
      <c r="T2640" s="161"/>
      <c r="U2640" s="161"/>
    </row>
    <row r="2641" spans="11:21" s="3" customFormat="1" ht="12.75">
      <c r="K2641" s="160"/>
      <c r="T2641" s="161"/>
      <c r="U2641" s="161"/>
    </row>
    <row r="2642" spans="11:21" s="3" customFormat="1" ht="12.75">
      <c r="K2642" s="160"/>
      <c r="T2642" s="161"/>
      <c r="U2642" s="161"/>
    </row>
    <row r="2643" spans="11:21" s="3" customFormat="1" ht="12.75">
      <c r="K2643" s="160"/>
      <c r="T2643" s="161"/>
      <c r="U2643" s="161"/>
    </row>
    <row r="2644" spans="11:21" s="3" customFormat="1" ht="12.75">
      <c r="K2644" s="160"/>
      <c r="T2644" s="161"/>
      <c r="U2644" s="161"/>
    </row>
    <row r="2645" spans="11:21" s="3" customFormat="1" ht="12.75">
      <c r="K2645" s="160"/>
      <c r="T2645" s="161"/>
      <c r="U2645" s="161"/>
    </row>
    <row r="2646" spans="11:21" s="3" customFormat="1" ht="12.75">
      <c r="K2646" s="160"/>
      <c r="T2646" s="161"/>
      <c r="U2646" s="161"/>
    </row>
    <row r="2647" spans="11:21" s="3" customFormat="1" ht="12.75">
      <c r="K2647" s="160"/>
      <c r="T2647" s="161"/>
      <c r="U2647" s="161"/>
    </row>
    <row r="2648" spans="11:21" s="3" customFormat="1" ht="12.75">
      <c r="K2648" s="160"/>
      <c r="T2648" s="161"/>
      <c r="U2648" s="161"/>
    </row>
    <row r="2649" spans="11:21" s="3" customFormat="1" ht="12.75">
      <c r="K2649" s="160"/>
      <c r="T2649" s="161"/>
      <c r="U2649" s="161"/>
    </row>
    <row r="2650" spans="11:21" s="3" customFormat="1" ht="12.75">
      <c r="K2650" s="160"/>
      <c r="T2650" s="161"/>
      <c r="U2650" s="161"/>
    </row>
    <row r="2651" spans="11:21" s="3" customFormat="1" ht="12.75">
      <c r="K2651" s="160"/>
      <c r="T2651" s="161"/>
      <c r="U2651" s="161"/>
    </row>
    <row r="2652" spans="11:21" s="3" customFormat="1" ht="12.75">
      <c r="K2652" s="160"/>
      <c r="T2652" s="161"/>
      <c r="U2652" s="161"/>
    </row>
    <row r="2653" spans="11:21" s="3" customFormat="1" ht="12.75">
      <c r="K2653" s="160"/>
      <c r="T2653" s="161"/>
      <c r="U2653" s="161"/>
    </row>
    <row r="2654" spans="11:21" s="3" customFormat="1" ht="12.75">
      <c r="K2654" s="160"/>
      <c r="T2654" s="161"/>
      <c r="U2654" s="161"/>
    </row>
    <row r="2655" spans="11:21" s="3" customFormat="1" ht="12.75">
      <c r="K2655" s="160"/>
      <c r="T2655" s="161"/>
      <c r="U2655" s="161"/>
    </row>
    <row r="2656" spans="11:21" s="3" customFormat="1" ht="12.75">
      <c r="K2656" s="160"/>
      <c r="T2656" s="161"/>
      <c r="U2656" s="161"/>
    </row>
    <row r="2657" spans="11:21" s="3" customFormat="1" ht="12.75">
      <c r="K2657" s="160"/>
      <c r="T2657" s="161"/>
      <c r="U2657" s="161"/>
    </row>
    <row r="2658" spans="11:21" s="3" customFormat="1" ht="12.75">
      <c r="K2658" s="160"/>
      <c r="T2658" s="161"/>
      <c r="U2658" s="161"/>
    </row>
    <row r="2659" spans="11:21" s="3" customFormat="1" ht="12.75">
      <c r="K2659" s="160"/>
      <c r="T2659" s="161"/>
      <c r="U2659" s="161"/>
    </row>
    <row r="2660" spans="11:21" s="3" customFormat="1" ht="12.75">
      <c r="K2660" s="160"/>
      <c r="T2660" s="161"/>
      <c r="U2660" s="161"/>
    </row>
    <row r="2661" spans="11:21" s="3" customFormat="1" ht="12.75">
      <c r="K2661" s="160"/>
      <c r="T2661" s="161"/>
      <c r="U2661" s="161"/>
    </row>
    <row r="2662" spans="11:21" s="3" customFormat="1" ht="12.75">
      <c r="K2662" s="160"/>
      <c r="T2662" s="161"/>
      <c r="U2662" s="161"/>
    </row>
    <row r="2663" spans="11:21" s="3" customFormat="1" ht="12.75">
      <c r="K2663" s="160"/>
      <c r="T2663" s="161"/>
      <c r="U2663" s="161"/>
    </row>
    <row r="2664" spans="11:21" s="3" customFormat="1" ht="12.75">
      <c r="K2664" s="160"/>
      <c r="T2664" s="161"/>
      <c r="U2664" s="161"/>
    </row>
    <row r="2665" spans="11:21" s="3" customFormat="1" ht="12.75">
      <c r="K2665" s="160"/>
      <c r="T2665" s="161"/>
      <c r="U2665" s="161"/>
    </row>
    <row r="2666" spans="11:21" s="3" customFormat="1" ht="12.75">
      <c r="K2666" s="160"/>
      <c r="T2666" s="161"/>
      <c r="U2666" s="161"/>
    </row>
    <row r="2667" spans="11:21" s="3" customFormat="1" ht="12.75">
      <c r="K2667" s="160"/>
      <c r="T2667" s="161"/>
      <c r="U2667" s="161"/>
    </row>
    <row r="2668" spans="11:21" s="3" customFormat="1" ht="12.75">
      <c r="K2668" s="160"/>
      <c r="T2668" s="161"/>
      <c r="U2668" s="161"/>
    </row>
    <row r="2669" spans="11:21" s="3" customFormat="1" ht="12.75">
      <c r="K2669" s="160"/>
      <c r="T2669" s="161"/>
      <c r="U2669" s="161"/>
    </row>
    <row r="2670" spans="11:21" s="3" customFormat="1" ht="12.75">
      <c r="K2670" s="160"/>
      <c r="T2670" s="161"/>
      <c r="U2670" s="161"/>
    </row>
    <row r="2671" spans="11:21" s="3" customFormat="1" ht="12.75">
      <c r="K2671" s="160"/>
      <c r="T2671" s="161"/>
      <c r="U2671" s="161"/>
    </row>
    <row r="2672" spans="11:21" s="3" customFormat="1" ht="12.75">
      <c r="K2672" s="160"/>
      <c r="T2672" s="161"/>
      <c r="U2672" s="161"/>
    </row>
    <row r="2673" spans="11:21" s="3" customFormat="1" ht="12.75">
      <c r="K2673" s="160"/>
      <c r="T2673" s="161"/>
      <c r="U2673" s="161"/>
    </row>
    <row r="2674" spans="11:21" s="3" customFormat="1" ht="12.75">
      <c r="K2674" s="160"/>
      <c r="T2674" s="161"/>
      <c r="U2674" s="161"/>
    </row>
    <row r="2675" spans="11:21" s="3" customFormat="1" ht="12.75">
      <c r="K2675" s="160"/>
      <c r="T2675" s="161"/>
      <c r="U2675" s="161"/>
    </row>
    <row r="2676" spans="11:21" s="3" customFormat="1" ht="12.75">
      <c r="K2676" s="160"/>
      <c r="T2676" s="161"/>
      <c r="U2676" s="161"/>
    </row>
    <row r="2677" spans="11:21" s="3" customFormat="1" ht="12.75">
      <c r="K2677" s="160"/>
      <c r="T2677" s="161"/>
      <c r="U2677" s="161"/>
    </row>
    <row r="2678" spans="11:21" s="3" customFormat="1" ht="12.75">
      <c r="K2678" s="160"/>
      <c r="T2678" s="161"/>
      <c r="U2678" s="161"/>
    </row>
    <row r="2679" spans="11:21" s="3" customFormat="1" ht="12.75">
      <c r="K2679" s="160"/>
      <c r="T2679" s="161"/>
      <c r="U2679" s="161"/>
    </row>
    <row r="2680" spans="11:21" s="3" customFormat="1" ht="12.75">
      <c r="K2680" s="160"/>
      <c r="T2680" s="161"/>
      <c r="U2680" s="161"/>
    </row>
    <row r="2681" spans="11:21" s="3" customFormat="1" ht="12.75">
      <c r="K2681" s="160"/>
      <c r="T2681" s="161"/>
      <c r="U2681" s="161"/>
    </row>
    <row r="2682" spans="11:21" s="3" customFormat="1" ht="12.75">
      <c r="K2682" s="160"/>
      <c r="T2682" s="161"/>
      <c r="U2682" s="161"/>
    </row>
    <row r="2683" spans="11:21" s="3" customFormat="1" ht="12.75">
      <c r="K2683" s="160"/>
      <c r="T2683" s="161"/>
      <c r="U2683" s="161"/>
    </row>
    <row r="2684" spans="11:21" s="3" customFormat="1" ht="12.75">
      <c r="K2684" s="160"/>
      <c r="T2684" s="161"/>
      <c r="U2684" s="161"/>
    </row>
    <row r="2685" spans="11:21" s="3" customFormat="1" ht="12.75">
      <c r="K2685" s="160"/>
      <c r="T2685" s="161"/>
      <c r="U2685" s="161"/>
    </row>
    <row r="2686" spans="11:21" s="3" customFormat="1" ht="12.75">
      <c r="K2686" s="160"/>
      <c r="T2686" s="161"/>
      <c r="U2686" s="161"/>
    </row>
    <row r="2687" spans="11:21" s="3" customFormat="1" ht="12.75">
      <c r="K2687" s="160"/>
      <c r="T2687" s="161"/>
      <c r="U2687" s="161"/>
    </row>
    <row r="2688" spans="11:21" s="3" customFormat="1" ht="12.75">
      <c r="K2688" s="160"/>
      <c r="T2688" s="161"/>
      <c r="U2688" s="161"/>
    </row>
    <row r="2689" spans="11:21" s="3" customFormat="1" ht="12.75">
      <c r="K2689" s="160"/>
      <c r="T2689" s="161"/>
      <c r="U2689" s="161"/>
    </row>
    <row r="2690" spans="11:21" s="3" customFormat="1" ht="12.75">
      <c r="K2690" s="160"/>
      <c r="T2690" s="161"/>
      <c r="U2690" s="161"/>
    </row>
    <row r="2691" spans="11:21" s="3" customFormat="1" ht="12.75">
      <c r="K2691" s="160"/>
      <c r="T2691" s="161"/>
      <c r="U2691" s="161"/>
    </row>
    <row r="2692" spans="11:21" s="3" customFormat="1" ht="12.75">
      <c r="K2692" s="160"/>
      <c r="T2692" s="161"/>
      <c r="U2692" s="161"/>
    </row>
    <row r="2693" spans="11:21" s="3" customFormat="1" ht="12.75">
      <c r="K2693" s="160"/>
      <c r="T2693" s="161"/>
      <c r="U2693" s="161"/>
    </row>
    <row r="2694" spans="11:21" s="3" customFormat="1" ht="12.75">
      <c r="K2694" s="160"/>
      <c r="T2694" s="161"/>
      <c r="U2694" s="161"/>
    </row>
    <row r="2695" spans="11:21" s="3" customFormat="1" ht="12.75">
      <c r="K2695" s="160"/>
      <c r="T2695" s="161"/>
      <c r="U2695" s="161"/>
    </row>
    <row r="2696" spans="11:21" s="3" customFormat="1" ht="12.75">
      <c r="K2696" s="160"/>
      <c r="T2696" s="161"/>
      <c r="U2696" s="161"/>
    </row>
    <row r="2697" spans="11:21" s="3" customFormat="1" ht="12.75">
      <c r="K2697" s="160"/>
      <c r="T2697" s="161"/>
      <c r="U2697" s="161"/>
    </row>
    <row r="2698" spans="11:21" s="3" customFormat="1" ht="12.75">
      <c r="K2698" s="160"/>
      <c r="T2698" s="161"/>
      <c r="U2698" s="161"/>
    </row>
    <row r="2699" spans="11:21" s="3" customFormat="1" ht="12.75">
      <c r="K2699" s="160"/>
      <c r="T2699" s="161"/>
      <c r="U2699" s="161"/>
    </row>
    <row r="2700" spans="11:21" s="3" customFormat="1" ht="12.75">
      <c r="K2700" s="160"/>
      <c r="T2700" s="161"/>
      <c r="U2700" s="161"/>
    </row>
    <row r="2701" spans="11:21" s="3" customFormat="1" ht="12.75">
      <c r="K2701" s="160"/>
      <c r="T2701" s="161"/>
      <c r="U2701" s="161"/>
    </row>
    <row r="2702" spans="11:21" s="3" customFormat="1" ht="12.75">
      <c r="K2702" s="160"/>
      <c r="T2702" s="161"/>
      <c r="U2702" s="161"/>
    </row>
    <row r="2703" spans="11:21" s="3" customFormat="1" ht="12.75">
      <c r="K2703" s="160"/>
      <c r="T2703" s="161"/>
      <c r="U2703" s="161"/>
    </row>
    <row r="2704" spans="11:21" s="3" customFormat="1" ht="12.75">
      <c r="K2704" s="160"/>
      <c r="T2704" s="161"/>
      <c r="U2704" s="161"/>
    </row>
    <row r="2705" spans="11:21" s="3" customFormat="1" ht="12.75">
      <c r="K2705" s="160"/>
      <c r="T2705" s="161"/>
      <c r="U2705" s="161"/>
    </row>
    <row r="2706" spans="11:21" s="3" customFormat="1" ht="12.75">
      <c r="K2706" s="160"/>
      <c r="T2706" s="161"/>
      <c r="U2706" s="161"/>
    </row>
    <row r="2707" spans="11:21" s="3" customFormat="1" ht="12.75">
      <c r="K2707" s="160"/>
      <c r="T2707" s="161"/>
      <c r="U2707" s="161"/>
    </row>
    <row r="2708" spans="11:21" s="3" customFormat="1" ht="12.75">
      <c r="K2708" s="160"/>
      <c r="T2708" s="161"/>
      <c r="U2708" s="161"/>
    </row>
    <row r="2709" spans="11:21" s="3" customFormat="1" ht="12.75">
      <c r="K2709" s="160"/>
      <c r="T2709" s="161"/>
      <c r="U2709" s="161"/>
    </row>
    <row r="2710" spans="11:21" s="3" customFormat="1" ht="12.75">
      <c r="K2710" s="160"/>
      <c r="T2710" s="161"/>
      <c r="U2710" s="161"/>
    </row>
    <row r="2711" spans="11:21" s="3" customFormat="1" ht="12.75">
      <c r="K2711" s="160"/>
      <c r="T2711" s="161"/>
      <c r="U2711" s="161"/>
    </row>
    <row r="2712" spans="11:21" s="3" customFormat="1" ht="12.75">
      <c r="K2712" s="160"/>
      <c r="T2712" s="161"/>
      <c r="U2712" s="161"/>
    </row>
    <row r="2713" spans="11:21" s="3" customFormat="1" ht="12.75">
      <c r="K2713" s="160"/>
      <c r="T2713" s="161"/>
      <c r="U2713" s="161"/>
    </row>
    <row r="2714" spans="11:21" s="3" customFormat="1" ht="12.75">
      <c r="K2714" s="160"/>
      <c r="T2714" s="161"/>
      <c r="U2714" s="161"/>
    </row>
    <row r="2715" spans="11:21" s="3" customFormat="1" ht="12.75">
      <c r="K2715" s="160"/>
      <c r="T2715" s="161"/>
      <c r="U2715" s="161"/>
    </row>
    <row r="2716" spans="11:21" s="3" customFormat="1" ht="12.75">
      <c r="K2716" s="160"/>
      <c r="T2716" s="161"/>
      <c r="U2716" s="161"/>
    </row>
    <row r="2717" spans="11:21" s="3" customFormat="1" ht="12.75">
      <c r="K2717" s="160"/>
      <c r="T2717" s="161"/>
      <c r="U2717" s="161"/>
    </row>
    <row r="2718" spans="11:21" s="3" customFormat="1" ht="12.75">
      <c r="K2718" s="160"/>
      <c r="T2718" s="161"/>
      <c r="U2718" s="161"/>
    </row>
    <row r="2719" spans="11:21" s="3" customFormat="1" ht="12.75">
      <c r="K2719" s="160"/>
      <c r="T2719" s="161"/>
      <c r="U2719" s="161"/>
    </row>
    <row r="2720" spans="11:21" s="3" customFormat="1" ht="12.75">
      <c r="K2720" s="160"/>
      <c r="T2720" s="161"/>
      <c r="U2720" s="161"/>
    </row>
    <row r="2721" spans="11:21" s="3" customFormat="1" ht="12.75">
      <c r="K2721" s="160"/>
      <c r="T2721" s="161"/>
      <c r="U2721" s="161"/>
    </row>
    <row r="2722" spans="11:21" s="3" customFormat="1" ht="12.75">
      <c r="K2722" s="160"/>
      <c r="T2722" s="161"/>
      <c r="U2722" s="161"/>
    </row>
    <row r="2723" spans="11:21" s="3" customFormat="1" ht="12.75">
      <c r="K2723" s="160"/>
      <c r="T2723" s="161"/>
      <c r="U2723" s="161"/>
    </row>
    <row r="2724" spans="11:21" s="3" customFormat="1" ht="12.75">
      <c r="K2724" s="160"/>
      <c r="T2724" s="161"/>
      <c r="U2724" s="161"/>
    </row>
    <row r="2725" spans="11:21" s="3" customFormat="1" ht="12.75">
      <c r="K2725" s="160"/>
      <c r="T2725" s="161"/>
      <c r="U2725" s="161"/>
    </row>
    <row r="2726" spans="11:21" s="3" customFormat="1" ht="12.75">
      <c r="K2726" s="160"/>
      <c r="T2726" s="161"/>
      <c r="U2726" s="161"/>
    </row>
    <row r="2727" spans="11:21" s="3" customFormat="1" ht="12.75">
      <c r="K2727" s="160"/>
      <c r="T2727" s="161"/>
      <c r="U2727" s="161"/>
    </row>
    <row r="2728" spans="11:21" s="3" customFormat="1" ht="12.75">
      <c r="K2728" s="160"/>
      <c r="T2728" s="161"/>
      <c r="U2728" s="161"/>
    </row>
    <row r="2729" spans="11:21" s="3" customFormat="1" ht="12.75">
      <c r="K2729" s="160"/>
      <c r="T2729" s="161"/>
      <c r="U2729" s="161"/>
    </row>
    <row r="2730" spans="11:21" s="3" customFormat="1" ht="12.75">
      <c r="K2730" s="160"/>
      <c r="T2730" s="161"/>
      <c r="U2730" s="161"/>
    </row>
    <row r="2731" spans="11:21" s="3" customFormat="1" ht="12.75">
      <c r="K2731" s="160"/>
      <c r="T2731" s="161"/>
      <c r="U2731" s="161"/>
    </row>
    <row r="2732" spans="11:21" s="3" customFormat="1" ht="12.75">
      <c r="K2732" s="160"/>
      <c r="T2732" s="161"/>
      <c r="U2732" s="161"/>
    </row>
    <row r="2733" spans="11:21" s="3" customFormat="1" ht="12.75">
      <c r="K2733" s="160"/>
      <c r="T2733" s="161"/>
      <c r="U2733" s="161"/>
    </row>
    <row r="2734" spans="11:21" s="3" customFormat="1" ht="12.75">
      <c r="K2734" s="160"/>
      <c r="T2734" s="161"/>
      <c r="U2734" s="161"/>
    </row>
    <row r="2735" spans="11:21" s="3" customFormat="1" ht="12.75">
      <c r="K2735" s="160"/>
      <c r="T2735" s="161"/>
      <c r="U2735" s="161"/>
    </row>
    <row r="2736" spans="11:21" s="3" customFormat="1" ht="12.75">
      <c r="K2736" s="160"/>
      <c r="T2736" s="161"/>
      <c r="U2736" s="161"/>
    </row>
    <row r="2737" spans="11:21" s="3" customFormat="1" ht="12.75">
      <c r="K2737" s="160"/>
      <c r="T2737" s="161"/>
      <c r="U2737" s="161"/>
    </row>
    <row r="2738" spans="11:21" s="3" customFormat="1" ht="12.75">
      <c r="K2738" s="160"/>
      <c r="T2738" s="161"/>
      <c r="U2738" s="161"/>
    </row>
    <row r="2739" spans="11:21" s="3" customFormat="1" ht="12.75">
      <c r="K2739" s="160"/>
      <c r="T2739" s="161"/>
      <c r="U2739" s="161"/>
    </row>
    <row r="2740" spans="11:21" s="3" customFormat="1" ht="12.75">
      <c r="K2740" s="160"/>
      <c r="T2740" s="161"/>
      <c r="U2740" s="161"/>
    </row>
    <row r="2741" spans="11:21" s="3" customFormat="1" ht="12.75">
      <c r="K2741" s="160"/>
      <c r="T2741" s="161"/>
      <c r="U2741" s="161"/>
    </row>
    <row r="2742" spans="11:21" s="3" customFormat="1" ht="12.75">
      <c r="K2742" s="160"/>
      <c r="T2742" s="161"/>
      <c r="U2742" s="161"/>
    </row>
    <row r="2743" spans="11:21" s="3" customFormat="1" ht="12.75">
      <c r="K2743" s="160"/>
      <c r="T2743" s="161"/>
      <c r="U2743" s="161"/>
    </row>
    <row r="2744" spans="11:21" s="3" customFormat="1" ht="12.75">
      <c r="K2744" s="160"/>
      <c r="T2744" s="161"/>
      <c r="U2744" s="161"/>
    </row>
    <row r="2745" spans="11:21" s="3" customFormat="1" ht="12.75">
      <c r="K2745" s="160"/>
      <c r="T2745" s="161"/>
      <c r="U2745" s="161"/>
    </row>
    <row r="2746" spans="11:21" s="3" customFormat="1" ht="12.75">
      <c r="K2746" s="160"/>
      <c r="T2746" s="161"/>
      <c r="U2746" s="161"/>
    </row>
    <row r="2747" spans="11:21" s="3" customFormat="1" ht="12.75">
      <c r="K2747" s="160"/>
      <c r="T2747" s="161"/>
      <c r="U2747" s="161"/>
    </row>
    <row r="2748" spans="11:21" s="3" customFormat="1" ht="12.75">
      <c r="K2748" s="160"/>
      <c r="T2748" s="161"/>
      <c r="U2748" s="161"/>
    </row>
    <row r="2749" spans="11:21" s="3" customFormat="1" ht="12.75">
      <c r="K2749" s="160"/>
      <c r="T2749" s="161"/>
      <c r="U2749" s="161"/>
    </row>
    <row r="2750" spans="11:21" s="3" customFormat="1" ht="12.75">
      <c r="K2750" s="160"/>
      <c r="T2750" s="161"/>
      <c r="U2750" s="161"/>
    </row>
    <row r="2751" spans="11:21" s="3" customFormat="1" ht="12.75">
      <c r="K2751" s="160"/>
      <c r="T2751" s="161"/>
      <c r="U2751" s="161"/>
    </row>
    <row r="2752" spans="11:21" s="3" customFormat="1" ht="12.75">
      <c r="K2752" s="160"/>
      <c r="T2752" s="161"/>
      <c r="U2752" s="161"/>
    </row>
    <row r="2753" spans="11:21" s="3" customFormat="1" ht="12.75">
      <c r="K2753" s="160"/>
      <c r="T2753" s="161"/>
      <c r="U2753" s="161"/>
    </row>
    <row r="2754" spans="11:21" s="3" customFormat="1" ht="12.75">
      <c r="K2754" s="160"/>
      <c r="T2754" s="161"/>
      <c r="U2754" s="161"/>
    </row>
    <row r="2755" spans="11:21" s="3" customFormat="1" ht="12.75">
      <c r="K2755" s="160"/>
      <c r="T2755" s="161"/>
      <c r="U2755" s="161"/>
    </row>
    <row r="2756" spans="11:21" s="3" customFormat="1" ht="12.75">
      <c r="K2756" s="160"/>
      <c r="T2756" s="161"/>
      <c r="U2756" s="161"/>
    </row>
    <row r="2757" spans="11:21" s="3" customFormat="1" ht="12.75">
      <c r="K2757" s="160"/>
      <c r="T2757" s="161"/>
      <c r="U2757" s="161"/>
    </row>
    <row r="2758" spans="11:21" s="3" customFormat="1" ht="12.75">
      <c r="K2758" s="160"/>
      <c r="T2758" s="161"/>
      <c r="U2758" s="161"/>
    </row>
    <row r="2759" spans="11:21" s="3" customFormat="1" ht="12.75">
      <c r="K2759" s="160"/>
      <c r="T2759" s="161"/>
      <c r="U2759" s="161"/>
    </row>
    <row r="2760" spans="11:21" s="3" customFormat="1" ht="12.75">
      <c r="K2760" s="160"/>
      <c r="T2760" s="161"/>
      <c r="U2760" s="161"/>
    </row>
    <row r="2761" spans="11:21" s="3" customFormat="1" ht="12.75">
      <c r="K2761" s="160"/>
      <c r="T2761" s="161"/>
      <c r="U2761" s="161"/>
    </row>
    <row r="2762" spans="11:21" s="3" customFormat="1" ht="12.75">
      <c r="K2762" s="160"/>
      <c r="T2762" s="161"/>
      <c r="U2762" s="161"/>
    </row>
    <row r="2763" spans="11:21" s="3" customFormat="1" ht="12.75">
      <c r="K2763" s="160"/>
      <c r="T2763" s="161"/>
      <c r="U2763" s="161"/>
    </row>
    <row r="2764" spans="11:21" s="3" customFormat="1" ht="12.75">
      <c r="K2764" s="160"/>
      <c r="T2764" s="161"/>
      <c r="U2764" s="161"/>
    </row>
    <row r="2765" spans="11:21" s="3" customFormat="1" ht="12.75">
      <c r="K2765" s="160"/>
      <c r="T2765" s="161"/>
      <c r="U2765" s="161"/>
    </row>
    <row r="2766" spans="11:21" s="3" customFormat="1" ht="12.75">
      <c r="K2766" s="160"/>
      <c r="T2766" s="161"/>
      <c r="U2766" s="161"/>
    </row>
    <row r="2767" spans="11:21" s="3" customFormat="1" ht="12.75">
      <c r="K2767" s="160"/>
      <c r="T2767" s="161"/>
      <c r="U2767" s="161"/>
    </row>
    <row r="2768" spans="11:21" s="3" customFormat="1" ht="12.75">
      <c r="K2768" s="160"/>
      <c r="T2768" s="161"/>
      <c r="U2768" s="161"/>
    </row>
    <row r="2769" spans="11:21" s="3" customFormat="1" ht="12.75">
      <c r="K2769" s="160"/>
      <c r="T2769" s="161"/>
      <c r="U2769" s="161"/>
    </row>
    <row r="2770" spans="11:21" s="3" customFormat="1" ht="12.75">
      <c r="K2770" s="160"/>
      <c r="T2770" s="161"/>
      <c r="U2770" s="161"/>
    </row>
    <row r="2771" spans="11:21" s="3" customFormat="1" ht="12.75">
      <c r="K2771" s="160"/>
      <c r="T2771" s="161"/>
      <c r="U2771" s="161"/>
    </row>
    <row r="2772" spans="11:21" s="3" customFormat="1" ht="12.75">
      <c r="K2772" s="160"/>
      <c r="T2772" s="161"/>
      <c r="U2772" s="161"/>
    </row>
    <row r="2773" spans="11:21" s="3" customFormat="1" ht="12.75">
      <c r="K2773" s="160"/>
      <c r="T2773" s="161"/>
      <c r="U2773" s="161"/>
    </row>
    <row r="2774" spans="11:21" s="3" customFormat="1" ht="12.75">
      <c r="K2774" s="160"/>
      <c r="T2774" s="161"/>
      <c r="U2774" s="161"/>
    </row>
    <row r="2775" spans="11:21" s="3" customFormat="1" ht="12.75">
      <c r="K2775" s="160"/>
      <c r="T2775" s="161"/>
      <c r="U2775" s="161"/>
    </row>
    <row r="2776" spans="11:21" s="3" customFormat="1" ht="12.75">
      <c r="K2776" s="160"/>
      <c r="T2776" s="161"/>
      <c r="U2776" s="161"/>
    </row>
    <row r="2777" spans="11:21" s="3" customFormat="1" ht="12.75">
      <c r="K2777" s="160"/>
      <c r="T2777" s="161"/>
      <c r="U2777" s="161"/>
    </row>
    <row r="2778" spans="11:21" s="3" customFormat="1" ht="12.75">
      <c r="K2778" s="160"/>
      <c r="T2778" s="161"/>
      <c r="U2778" s="161"/>
    </row>
    <row r="2779" spans="11:21" s="3" customFormat="1" ht="12.75">
      <c r="K2779" s="160"/>
      <c r="T2779" s="161"/>
      <c r="U2779" s="161"/>
    </row>
    <row r="2780" spans="11:21" s="3" customFormat="1" ht="12.75">
      <c r="K2780" s="160"/>
      <c r="T2780" s="161"/>
      <c r="U2780" s="161"/>
    </row>
    <row r="2781" spans="11:21" s="3" customFormat="1" ht="12.75">
      <c r="K2781" s="160"/>
      <c r="T2781" s="161"/>
      <c r="U2781" s="161"/>
    </row>
    <row r="2782" spans="11:21" s="3" customFormat="1" ht="12.75">
      <c r="K2782" s="160"/>
      <c r="T2782" s="161"/>
      <c r="U2782" s="161"/>
    </row>
    <row r="2783" spans="11:21" s="3" customFormat="1" ht="12.75">
      <c r="K2783" s="160"/>
      <c r="T2783" s="161"/>
      <c r="U2783" s="161"/>
    </row>
    <row r="2784" spans="11:21" s="3" customFormat="1" ht="12.75">
      <c r="K2784" s="160"/>
      <c r="T2784" s="161"/>
      <c r="U2784" s="161"/>
    </row>
    <row r="2785" spans="11:21" s="3" customFormat="1" ht="12.75">
      <c r="K2785" s="160"/>
      <c r="T2785" s="161"/>
      <c r="U2785" s="161"/>
    </row>
    <row r="2786" spans="11:21" s="3" customFormat="1" ht="12.75">
      <c r="K2786" s="160"/>
      <c r="T2786" s="161"/>
      <c r="U2786" s="161"/>
    </row>
    <row r="2787" spans="11:21" s="3" customFormat="1" ht="12.75">
      <c r="K2787" s="160"/>
      <c r="T2787" s="161"/>
      <c r="U2787" s="161"/>
    </row>
    <row r="2788" spans="11:21" s="3" customFormat="1" ht="12.75">
      <c r="K2788" s="160"/>
      <c r="T2788" s="161"/>
      <c r="U2788" s="161"/>
    </row>
    <row r="2789" spans="11:21" s="3" customFormat="1" ht="12.75">
      <c r="K2789" s="160"/>
      <c r="T2789" s="161"/>
      <c r="U2789" s="161"/>
    </row>
    <row r="2790" spans="11:21" s="3" customFormat="1" ht="12.75">
      <c r="K2790" s="160"/>
      <c r="T2790" s="161"/>
      <c r="U2790" s="161"/>
    </row>
    <row r="2791" spans="11:21" s="3" customFormat="1" ht="12.75">
      <c r="K2791" s="160"/>
      <c r="T2791" s="161"/>
      <c r="U2791" s="161"/>
    </row>
    <row r="2792" spans="11:21" s="3" customFormat="1" ht="12.75">
      <c r="K2792" s="160"/>
      <c r="T2792" s="161"/>
      <c r="U2792" s="161"/>
    </row>
    <row r="2793" spans="11:21" s="3" customFormat="1" ht="12.75">
      <c r="K2793" s="160"/>
      <c r="T2793" s="161"/>
      <c r="U2793" s="161"/>
    </row>
    <row r="2794" spans="11:21" s="3" customFormat="1" ht="12.75">
      <c r="K2794" s="160"/>
      <c r="T2794" s="161"/>
      <c r="U2794" s="161"/>
    </row>
    <row r="2795" spans="11:21" s="3" customFormat="1" ht="12.75">
      <c r="K2795" s="160"/>
      <c r="T2795" s="161"/>
      <c r="U2795" s="161"/>
    </row>
    <row r="2796" spans="11:21" s="3" customFormat="1" ht="12.75">
      <c r="K2796" s="160"/>
      <c r="T2796" s="161"/>
      <c r="U2796" s="161"/>
    </row>
    <row r="2797" spans="11:21" s="3" customFormat="1" ht="12.75">
      <c r="K2797" s="160"/>
      <c r="T2797" s="161"/>
      <c r="U2797" s="161"/>
    </row>
    <row r="2798" spans="11:21" s="3" customFormat="1" ht="12.75">
      <c r="K2798" s="160"/>
      <c r="T2798" s="161"/>
      <c r="U2798" s="161"/>
    </row>
    <row r="2799" spans="11:21" s="3" customFormat="1" ht="12.75">
      <c r="K2799" s="160"/>
      <c r="T2799" s="161"/>
      <c r="U2799" s="161"/>
    </row>
    <row r="2800" spans="11:21" s="3" customFormat="1" ht="12.75">
      <c r="K2800" s="160"/>
      <c r="T2800" s="161"/>
      <c r="U2800" s="161"/>
    </row>
    <row r="2801" spans="11:21" s="3" customFormat="1" ht="12.75">
      <c r="K2801" s="160"/>
      <c r="T2801" s="161"/>
      <c r="U2801" s="161"/>
    </row>
    <row r="2802" spans="11:21" s="3" customFormat="1" ht="12.75">
      <c r="K2802" s="160"/>
      <c r="T2802" s="161"/>
      <c r="U2802" s="161"/>
    </row>
    <row r="2803" spans="11:21" s="3" customFormat="1" ht="12.75">
      <c r="K2803" s="160"/>
      <c r="T2803" s="161"/>
      <c r="U2803" s="161"/>
    </row>
    <row r="2804" spans="11:21" s="3" customFormat="1" ht="12.75">
      <c r="K2804" s="160"/>
      <c r="T2804" s="161"/>
      <c r="U2804" s="161"/>
    </row>
    <row r="2805" spans="11:21" s="3" customFormat="1" ht="12.75">
      <c r="K2805" s="160"/>
      <c r="T2805" s="161"/>
      <c r="U2805" s="161"/>
    </row>
    <row r="2806" spans="11:21" s="3" customFormat="1" ht="12.75">
      <c r="K2806" s="160"/>
      <c r="T2806" s="161"/>
      <c r="U2806" s="161"/>
    </row>
    <row r="2807" spans="11:21" s="3" customFormat="1" ht="12.75">
      <c r="K2807" s="160"/>
      <c r="T2807" s="161"/>
      <c r="U2807" s="161"/>
    </row>
    <row r="2808" spans="11:21" s="3" customFormat="1" ht="12.75">
      <c r="K2808" s="160"/>
      <c r="T2808" s="161"/>
      <c r="U2808" s="161"/>
    </row>
    <row r="2809" spans="11:21" s="3" customFormat="1" ht="12.75">
      <c r="K2809" s="160"/>
      <c r="T2809" s="161"/>
      <c r="U2809" s="161"/>
    </row>
    <row r="2810" spans="11:21" s="3" customFormat="1" ht="12.75">
      <c r="K2810" s="160"/>
      <c r="T2810" s="161"/>
      <c r="U2810" s="161"/>
    </row>
    <row r="2811" spans="11:21" s="3" customFormat="1" ht="12.75">
      <c r="K2811" s="160"/>
      <c r="T2811" s="161"/>
      <c r="U2811" s="161"/>
    </row>
    <row r="2812" spans="11:21" s="3" customFormat="1" ht="12.75">
      <c r="K2812" s="160"/>
      <c r="T2812" s="161"/>
      <c r="U2812" s="161"/>
    </row>
    <row r="2813" spans="11:21" s="3" customFormat="1" ht="12.75">
      <c r="K2813" s="160"/>
      <c r="T2813" s="161"/>
      <c r="U2813" s="161"/>
    </row>
    <row r="2814" spans="11:21" s="3" customFormat="1" ht="12.75">
      <c r="K2814" s="160"/>
      <c r="T2814" s="161"/>
      <c r="U2814" s="161"/>
    </row>
    <row r="2815" spans="11:21" s="3" customFormat="1" ht="12.75">
      <c r="K2815" s="160"/>
      <c r="T2815" s="161"/>
      <c r="U2815" s="161"/>
    </row>
    <row r="2816" spans="11:21" s="3" customFormat="1" ht="12.75">
      <c r="K2816" s="160"/>
      <c r="T2816" s="161"/>
      <c r="U2816" s="161"/>
    </row>
    <row r="2817" spans="11:21" s="3" customFormat="1" ht="12.75">
      <c r="K2817" s="160"/>
      <c r="T2817" s="161"/>
      <c r="U2817" s="161"/>
    </row>
    <row r="2818" spans="11:21" s="3" customFormat="1" ht="12.75">
      <c r="K2818" s="160"/>
      <c r="T2818" s="161"/>
      <c r="U2818" s="161"/>
    </row>
    <row r="2819" spans="11:21" s="3" customFormat="1" ht="12.75">
      <c r="K2819" s="160"/>
      <c r="T2819" s="161"/>
      <c r="U2819" s="161"/>
    </row>
    <row r="2820" spans="11:21" s="3" customFormat="1" ht="12.75">
      <c r="K2820" s="160"/>
      <c r="T2820" s="161"/>
      <c r="U2820" s="161"/>
    </row>
    <row r="2821" spans="11:21" s="3" customFormat="1" ht="12.75">
      <c r="K2821" s="160"/>
      <c r="T2821" s="161"/>
      <c r="U2821" s="161"/>
    </row>
    <row r="2822" spans="11:21" s="3" customFormat="1" ht="12.75">
      <c r="K2822" s="160"/>
      <c r="T2822" s="161"/>
      <c r="U2822" s="161"/>
    </row>
    <row r="2823" spans="11:21" s="3" customFormat="1" ht="12.75">
      <c r="K2823" s="160"/>
      <c r="T2823" s="161"/>
      <c r="U2823" s="161"/>
    </row>
    <row r="2824" spans="11:21" s="3" customFormat="1" ht="12.75">
      <c r="K2824" s="160"/>
      <c r="T2824" s="161"/>
      <c r="U2824" s="161"/>
    </row>
    <row r="2825" spans="11:21" s="3" customFormat="1" ht="12.75">
      <c r="K2825" s="160"/>
      <c r="T2825" s="161"/>
      <c r="U2825" s="161"/>
    </row>
    <row r="2826" spans="11:21" s="3" customFormat="1" ht="12.75">
      <c r="K2826" s="160"/>
      <c r="T2826" s="161"/>
      <c r="U2826" s="161"/>
    </row>
    <row r="2827" spans="11:21" s="3" customFormat="1" ht="12.75">
      <c r="K2827" s="160"/>
      <c r="T2827" s="161"/>
      <c r="U2827" s="161"/>
    </row>
    <row r="2828" spans="11:21" s="3" customFormat="1" ht="12.75">
      <c r="K2828" s="160"/>
      <c r="T2828" s="161"/>
      <c r="U2828" s="161"/>
    </row>
    <row r="2829" spans="11:21" s="3" customFormat="1" ht="12.75">
      <c r="K2829" s="160"/>
      <c r="T2829" s="161"/>
      <c r="U2829" s="161"/>
    </row>
    <row r="2830" spans="11:21" s="3" customFormat="1" ht="12.75">
      <c r="K2830" s="160"/>
      <c r="T2830" s="161"/>
      <c r="U2830" s="161"/>
    </row>
    <row r="2831" spans="11:21" s="3" customFormat="1" ht="12.75">
      <c r="K2831" s="160"/>
      <c r="T2831" s="161"/>
      <c r="U2831" s="161"/>
    </row>
    <row r="2832" spans="11:21" s="3" customFormat="1" ht="12.75">
      <c r="K2832" s="160"/>
      <c r="T2832" s="161"/>
      <c r="U2832" s="161"/>
    </row>
    <row r="2833" spans="11:21" s="3" customFormat="1" ht="12.75">
      <c r="K2833" s="160"/>
      <c r="T2833" s="161"/>
      <c r="U2833" s="161"/>
    </row>
    <row r="2834" spans="11:21" s="3" customFormat="1" ht="12.75">
      <c r="K2834" s="160"/>
      <c r="T2834" s="161"/>
      <c r="U2834" s="161"/>
    </row>
    <row r="2835" spans="11:21" s="3" customFormat="1" ht="12.75">
      <c r="K2835" s="160"/>
      <c r="T2835" s="161"/>
      <c r="U2835" s="161"/>
    </row>
    <row r="2836" spans="11:21" s="3" customFormat="1" ht="12.75">
      <c r="K2836" s="160"/>
      <c r="T2836" s="161"/>
      <c r="U2836" s="161"/>
    </row>
    <row r="2837" spans="11:21" s="3" customFormat="1" ht="12.75">
      <c r="K2837" s="160"/>
      <c r="T2837" s="161"/>
      <c r="U2837" s="161"/>
    </row>
    <row r="2838" spans="11:21" s="3" customFormat="1" ht="12.75">
      <c r="K2838" s="160"/>
      <c r="T2838" s="161"/>
      <c r="U2838" s="161"/>
    </row>
    <row r="2839" spans="11:21" s="3" customFormat="1" ht="12.75">
      <c r="K2839" s="160"/>
      <c r="T2839" s="161"/>
      <c r="U2839" s="161"/>
    </row>
    <row r="2840" spans="11:21" s="3" customFormat="1" ht="12.75">
      <c r="K2840" s="160"/>
      <c r="T2840" s="161"/>
      <c r="U2840" s="161"/>
    </row>
    <row r="2841" spans="11:21" s="3" customFormat="1" ht="12.75">
      <c r="K2841" s="160"/>
      <c r="T2841" s="161"/>
      <c r="U2841" s="161"/>
    </row>
    <row r="2842" spans="11:21" s="3" customFormat="1" ht="12.75">
      <c r="K2842" s="160"/>
      <c r="T2842" s="161"/>
      <c r="U2842" s="161"/>
    </row>
    <row r="2843" spans="11:21" s="3" customFormat="1" ht="12.75">
      <c r="K2843" s="160"/>
      <c r="T2843" s="161"/>
      <c r="U2843" s="161"/>
    </row>
    <row r="2844" spans="11:21" s="3" customFormat="1" ht="12.75">
      <c r="K2844" s="160"/>
      <c r="T2844" s="161"/>
      <c r="U2844" s="161"/>
    </row>
    <row r="2845" spans="11:21" s="3" customFormat="1" ht="12.75">
      <c r="K2845" s="160"/>
      <c r="T2845" s="161"/>
      <c r="U2845" s="161"/>
    </row>
    <row r="2846" spans="11:21" s="3" customFormat="1" ht="12.75">
      <c r="K2846" s="160"/>
      <c r="T2846" s="161"/>
      <c r="U2846" s="161"/>
    </row>
    <row r="2847" spans="11:21" s="3" customFormat="1" ht="12.75">
      <c r="K2847" s="160"/>
      <c r="T2847" s="161"/>
      <c r="U2847" s="161"/>
    </row>
    <row r="2848" spans="11:21" s="3" customFormat="1" ht="12.75">
      <c r="K2848" s="160"/>
      <c r="T2848" s="161"/>
      <c r="U2848" s="161"/>
    </row>
    <row r="2849" spans="11:21" s="3" customFormat="1" ht="12.75">
      <c r="K2849" s="160"/>
      <c r="T2849" s="161"/>
      <c r="U2849" s="161"/>
    </row>
    <row r="2850" spans="11:21" s="3" customFormat="1" ht="12.75">
      <c r="K2850" s="160"/>
      <c r="T2850" s="161"/>
      <c r="U2850" s="161"/>
    </row>
    <row r="2851" spans="11:21" s="3" customFormat="1" ht="12.75">
      <c r="K2851" s="160"/>
      <c r="T2851" s="161"/>
      <c r="U2851" s="161"/>
    </row>
    <row r="2852" spans="11:21" s="3" customFormat="1" ht="12.75">
      <c r="K2852" s="160"/>
      <c r="T2852" s="161"/>
      <c r="U2852" s="161"/>
    </row>
    <row r="2853" spans="11:21" s="3" customFormat="1" ht="12.75">
      <c r="K2853" s="160"/>
      <c r="T2853" s="161"/>
      <c r="U2853" s="161"/>
    </row>
    <row r="2854" spans="11:21" s="3" customFormat="1" ht="12.75">
      <c r="K2854" s="160"/>
      <c r="T2854" s="161"/>
      <c r="U2854" s="161"/>
    </row>
    <row r="2855" spans="11:21" s="3" customFormat="1" ht="12.75">
      <c r="K2855" s="160"/>
      <c r="T2855" s="161"/>
      <c r="U2855" s="161"/>
    </row>
    <row r="2856" spans="11:21" s="3" customFormat="1" ht="12.75">
      <c r="K2856" s="160"/>
      <c r="T2856" s="161"/>
      <c r="U2856" s="161"/>
    </row>
    <row r="2857" spans="11:21" s="3" customFormat="1" ht="12.75">
      <c r="K2857" s="160"/>
      <c r="T2857" s="161"/>
      <c r="U2857" s="161"/>
    </row>
    <row r="2858" spans="11:21" s="3" customFormat="1" ht="12.75">
      <c r="K2858" s="160"/>
      <c r="T2858" s="161"/>
      <c r="U2858" s="161"/>
    </row>
    <row r="2859" spans="11:21" s="3" customFormat="1" ht="12.75">
      <c r="K2859" s="160"/>
      <c r="T2859" s="161"/>
      <c r="U2859" s="161"/>
    </row>
    <row r="2860" spans="11:21" s="3" customFormat="1" ht="12.75">
      <c r="K2860" s="160"/>
      <c r="T2860" s="161"/>
      <c r="U2860" s="161"/>
    </row>
    <row r="2861" spans="11:21" s="3" customFormat="1" ht="12.75">
      <c r="K2861" s="160"/>
      <c r="T2861" s="161"/>
      <c r="U2861" s="161"/>
    </row>
    <row r="2862" spans="11:21" s="3" customFormat="1" ht="12.75">
      <c r="K2862" s="160"/>
      <c r="T2862" s="161"/>
      <c r="U2862" s="161"/>
    </row>
    <row r="2863" spans="11:21" s="3" customFormat="1" ht="12.75">
      <c r="K2863" s="160"/>
      <c r="T2863" s="161"/>
      <c r="U2863" s="161"/>
    </row>
    <row r="2864" spans="11:21" s="3" customFormat="1" ht="12.75">
      <c r="K2864" s="160"/>
      <c r="T2864" s="161"/>
      <c r="U2864" s="161"/>
    </row>
    <row r="2865" spans="11:21" s="3" customFormat="1" ht="12.75">
      <c r="K2865" s="160"/>
      <c r="T2865" s="161"/>
      <c r="U2865" s="161"/>
    </row>
    <row r="2866" spans="11:21" s="3" customFormat="1" ht="12.75">
      <c r="K2866" s="160"/>
      <c r="T2866" s="161"/>
      <c r="U2866" s="161"/>
    </row>
    <row r="2867" spans="11:21" s="3" customFormat="1" ht="12.75">
      <c r="K2867" s="160"/>
      <c r="T2867" s="161"/>
      <c r="U2867" s="161"/>
    </row>
    <row r="2868" spans="11:21" s="3" customFormat="1" ht="12.75">
      <c r="K2868" s="160"/>
      <c r="T2868" s="161"/>
      <c r="U2868" s="161"/>
    </row>
    <row r="2869" spans="11:21" s="3" customFormat="1" ht="12.75">
      <c r="K2869" s="160"/>
      <c r="T2869" s="161"/>
      <c r="U2869" s="161"/>
    </row>
    <row r="2870" spans="11:21" s="3" customFormat="1" ht="12.75">
      <c r="K2870" s="160"/>
      <c r="T2870" s="161"/>
      <c r="U2870" s="161"/>
    </row>
    <row r="2871" spans="11:21" s="3" customFormat="1" ht="12.75">
      <c r="K2871" s="160"/>
      <c r="T2871" s="161"/>
      <c r="U2871" s="161"/>
    </row>
    <row r="2872" spans="11:21" s="3" customFormat="1" ht="12.75">
      <c r="K2872" s="160"/>
      <c r="T2872" s="161"/>
      <c r="U2872" s="161"/>
    </row>
    <row r="2873" spans="11:21" s="3" customFormat="1" ht="12.75">
      <c r="K2873" s="160"/>
      <c r="T2873" s="161"/>
      <c r="U2873" s="161"/>
    </row>
    <row r="2874" spans="11:21" s="3" customFormat="1" ht="12.75">
      <c r="K2874" s="160"/>
      <c r="T2874" s="161"/>
      <c r="U2874" s="161"/>
    </row>
    <row r="2875" spans="11:21" s="3" customFormat="1" ht="12.75">
      <c r="K2875" s="160"/>
      <c r="T2875" s="161"/>
      <c r="U2875" s="161"/>
    </row>
    <row r="2876" spans="11:21" s="3" customFormat="1" ht="12.75">
      <c r="K2876" s="160"/>
      <c r="T2876" s="161"/>
      <c r="U2876" s="161"/>
    </row>
    <row r="2877" spans="11:21" s="3" customFormat="1" ht="12.75">
      <c r="K2877" s="160"/>
      <c r="T2877" s="161"/>
      <c r="U2877" s="161"/>
    </row>
    <row r="2878" spans="11:21" s="3" customFormat="1" ht="12.75">
      <c r="K2878" s="160"/>
      <c r="T2878" s="161"/>
      <c r="U2878" s="161"/>
    </row>
    <row r="2879" spans="11:21" s="3" customFormat="1" ht="12.75">
      <c r="K2879" s="160"/>
      <c r="T2879" s="161"/>
      <c r="U2879" s="161"/>
    </row>
    <row r="2880" spans="11:21" s="3" customFormat="1" ht="12.75">
      <c r="K2880" s="160"/>
      <c r="T2880" s="161"/>
      <c r="U2880" s="161"/>
    </row>
    <row r="2881" spans="11:21" s="3" customFormat="1" ht="12.75">
      <c r="K2881" s="160"/>
      <c r="T2881" s="161"/>
      <c r="U2881" s="161"/>
    </row>
    <row r="2882" spans="11:21" s="3" customFormat="1" ht="12.75">
      <c r="K2882" s="160"/>
      <c r="T2882" s="161"/>
      <c r="U2882" s="161"/>
    </row>
    <row r="2883" spans="11:21" s="3" customFormat="1" ht="12.75">
      <c r="K2883" s="160"/>
      <c r="T2883" s="161"/>
      <c r="U2883" s="161"/>
    </row>
    <row r="2884" spans="11:21" s="3" customFormat="1" ht="12.75">
      <c r="K2884" s="160"/>
      <c r="T2884" s="161"/>
      <c r="U2884" s="161"/>
    </row>
    <row r="2885" spans="11:21" s="3" customFormat="1" ht="12.75">
      <c r="K2885" s="160"/>
      <c r="T2885" s="161"/>
      <c r="U2885" s="161"/>
    </row>
    <row r="2886" spans="11:21" s="3" customFormat="1" ht="12.75">
      <c r="K2886" s="160"/>
      <c r="T2886" s="161"/>
      <c r="U2886" s="161"/>
    </row>
    <row r="2887" spans="11:21" s="3" customFormat="1" ht="12.75">
      <c r="K2887" s="160"/>
      <c r="T2887" s="161"/>
      <c r="U2887" s="161"/>
    </row>
    <row r="2888" spans="11:21" s="3" customFormat="1" ht="12.75">
      <c r="K2888" s="160"/>
      <c r="T2888" s="161"/>
      <c r="U2888" s="161"/>
    </row>
    <row r="2889" spans="11:21" s="3" customFormat="1" ht="12.75">
      <c r="K2889" s="160"/>
      <c r="T2889" s="161"/>
      <c r="U2889" s="161"/>
    </row>
    <row r="2890" spans="11:21" s="3" customFormat="1" ht="12.75">
      <c r="K2890" s="160"/>
      <c r="T2890" s="161"/>
      <c r="U2890" s="161"/>
    </row>
    <row r="2891" spans="11:21" s="3" customFormat="1" ht="12.75">
      <c r="K2891" s="160"/>
      <c r="T2891" s="161"/>
      <c r="U2891" s="161"/>
    </row>
    <row r="2892" spans="11:21" s="3" customFormat="1" ht="12.75">
      <c r="K2892" s="160"/>
      <c r="T2892" s="161"/>
      <c r="U2892" s="161"/>
    </row>
    <row r="2893" spans="11:21" s="3" customFormat="1" ht="12.75">
      <c r="K2893" s="160"/>
      <c r="T2893" s="161"/>
      <c r="U2893" s="161"/>
    </row>
    <row r="2894" spans="11:21" s="3" customFormat="1" ht="12.75">
      <c r="K2894" s="160"/>
      <c r="T2894" s="161"/>
      <c r="U2894" s="161"/>
    </row>
    <row r="2895" spans="11:21" s="3" customFormat="1" ht="12.75">
      <c r="K2895" s="160"/>
      <c r="T2895" s="161"/>
      <c r="U2895" s="161"/>
    </row>
    <row r="2896" spans="11:21" s="3" customFormat="1" ht="12.75">
      <c r="K2896" s="160"/>
      <c r="T2896" s="161"/>
      <c r="U2896" s="161"/>
    </row>
    <row r="2897" spans="11:21" s="3" customFormat="1" ht="12.75">
      <c r="K2897" s="160"/>
      <c r="T2897" s="161"/>
      <c r="U2897" s="161"/>
    </row>
    <row r="2898" spans="11:21" s="3" customFormat="1" ht="12.75">
      <c r="K2898" s="160"/>
      <c r="T2898" s="161"/>
      <c r="U2898" s="161"/>
    </row>
    <row r="2899" spans="11:21" s="3" customFormat="1" ht="12.75">
      <c r="K2899" s="160"/>
      <c r="T2899" s="161"/>
      <c r="U2899" s="161"/>
    </row>
    <row r="2900" spans="11:21" s="3" customFormat="1" ht="12.75">
      <c r="K2900" s="160"/>
      <c r="T2900" s="161"/>
      <c r="U2900" s="161"/>
    </row>
    <row r="2901" spans="11:21" s="3" customFormat="1" ht="12.75">
      <c r="K2901" s="160"/>
      <c r="T2901" s="161"/>
      <c r="U2901" s="161"/>
    </row>
    <row r="2902" spans="11:21" s="3" customFormat="1" ht="12.75">
      <c r="K2902" s="160"/>
      <c r="T2902" s="161"/>
      <c r="U2902" s="161"/>
    </row>
    <row r="2903" spans="11:21" s="3" customFormat="1" ht="12.75">
      <c r="K2903" s="160"/>
      <c r="T2903" s="161"/>
      <c r="U2903" s="161"/>
    </row>
    <row r="2904" spans="11:21" s="3" customFormat="1" ht="12.75">
      <c r="K2904" s="160"/>
      <c r="T2904" s="161"/>
      <c r="U2904" s="161"/>
    </row>
    <row r="2905" spans="11:21" s="3" customFormat="1" ht="12.75">
      <c r="K2905" s="160"/>
      <c r="T2905" s="161"/>
      <c r="U2905" s="161"/>
    </row>
    <row r="2906" spans="11:21" s="3" customFormat="1" ht="12.75">
      <c r="K2906" s="160"/>
      <c r="T2906" s="161"/>
      <c r="U2906" s="161"/>
    </row>
    <row r="2907" spans="11:21" s="3" customFormat="1" ht="12.75">
      <c r="K2907" s="160"/>
      <c r="T2907" s="161"/>
      <c r="U2907" s="161"/>
    </row>
    <row r="2908" spans="11:21" s="3" customFormat="1" ht="12.75">
      <c r="K2908" s="160"/>
      <c r="T2908" s="161"/>
      <c r="U2908" s="161"/>
    </row>
    <row r="2909" spans="11:21" s="3" customFormat="1" ht="12.75">
      <c r="K2909" s="160"/>
      <c r="T2909" s="161"/>
      <c r="U2909" s="161"/>
    </row>
    <row r="2910" spans="11:21" s="3" customFormat="1" ht="12.75">
      <c r="K2910" s="160"/>
      <c r="T2910" s="161"/>
      <c r="U2910" s="161"/>
    </row>
    <row r="2911" spans="11:21" s="3" customFormat="1" ht="12.75">
      <c r="K2911" s="160"/>
      <c r="T2911" s="161"/>
      <c r="U2911" s="161"/>
    </row>
    <row r="2912" spans="11:21" s="3" customFormat="1" ht="12.75">
      <c r="K2912" s="160"/>
      <c r="T2912" s="161"/>
      <c r="U2912" s="161"/>
    </row>
    <row r="2913" spans="11:21" s="3" customFormat="1" ht="12.75">
      <c r="K2913" s="160"/>
      <c r="T2913" s="161"/>
      <c r="U2913" s="161"/>
    </row>
    <row r="2914" spans="11:21" s="3" customFormat="1" ht="12.75">
      <c r="K2914" s="160"/>
      <c r="T2914" s="161"/>
      <c r="U2914" s="161"/>
    </row>
    <row r="2915" spans="11:21" s="3" customFormat="1" ht="12.75">
      <c r="K2915" s="160"/>
      <c r="T2915" s="161"/>
      <c r="U2915" s="161"/>
    </row>
    <row r="2916" spans="11:21" s="3" customFormat="1" ht="12.75">
      <c r="K2916" s="160"/>
      <c r="T2916" s="161"/>
      <c r="U2916" s="161"/>
    </row>
    <row r="2917" spans="11:21" s="3" customFormat="1" ht="12.75">
      <c r="K2917" s="160"/>
      <c r="T2917" s="161"/>
      <c r="U2917" s="161"/>
    </row>
    <row r="2918" spans="11:21" s="3" customFormat="1" ht="12.75">
      <c r="K2918" s="160"/>
      <c r="T2918" s="161"/>
      <c r="U2918" s="161"/>
    </row>
    <row r="2919" spans="11:21" s="3" customFormat="1" ht="12.75">
      <c r="K2919" s="160"/>
      <c r="T2919" s="161"/>
      <c r="U2919" s="161"/>
    </row>
    <row r="2920" spans="11:21" s="3" customFormat="1" ht="12.75">
      <c r="K2920" s="160"/>
      <c r="T2920" s="161"/>
      <c r="U2920" s="161"/>
    </row>
    <row r="2921" spans="11:21" s="3" customFormat="1" ht="12.75">
      <c r="K2921" s="160"/>
      <c r="T2921" s="161"/>
      <c r="U2921" s="161"/>
    </row>
    <row r="2922" spans="11:21" s="3" customFormat="1" ht="12.75">
      <c r="K2922" s="160"/>
      <c r="T2922" s="161"/>
      <c r="U2922" s="161"/>
    </row>
    <row r="2923" spans="11:21" s="3" customFormat="1" ht="12.75">
      <c r="K2923" s="160"/>
      <c r="T2923" s="161"/>
      <c r="U2923" s="161"/>
    </row>
    <row r="2924" spans="11:21" s="3" customFormat="1" ht="12.75">
      <c r="K2924" s="160"/>
      <c r="T2924" s="161"/>
      <c r="U2924" s="161"/>
    </row>
    <row r="2925" spans="11:21" s="3" customFormat="1" ht="12.75">
      <c r="K2925" s="160"/>
      <c r="T2925" s="161"/>
      <c r="U2925" s="161"/>
    </row>
    <row r="2926" spans="11:21" s="3" customFormat="1" ht="12.75">
      <c r="K2926" s="160"/>
      <c r="T2926" s="161"/>
      <c r="U2926" s="161"/>
    </row>
    <row r="2927" spans="11:21" s="3" customFormat="1" ht="12.75">
      <c r="K2927" s="160"/>
      <c r="T2927" s="161"/>
      <c r="U2927" s="161"/>
    </row>
    <row r="2928" spans="11:21" s="3" customFormat="1" ht="12.75">
      <c r="K2928" s="160"/>
      <c r="T2928" s="161"/>
      <c r="U2928" s="161"/>
    </row>
    <row r="2929" spans="11:21" s="3" customFormat="1" ht="12.75">
      <c r="K2929" s="160"/>
      <c r="T2929" s="161"/>
      <c r="U2929" s="161"/>
    </row>
    <row r="2930" spans="11:21" s="3" customFormat="1" ht="12.75">
      <c r="K2930" s="160"/>
      <c r="T2930" s="161"/>
      <c r="U2930" s="161"/>
    </row>
    <row r="2931" spans="11:21" s="3" customFormat="1" ht="12.75">
      <c r="K2931" s="160"/>
      <c r="T2931" s="161"/>
      <c r="U2931" s="161"/>
    </row>
    <row r="2932" spans="11:21" s="3" customFormat="1" ht="12.75">
      <c r="K2932" s="160"/>
      <c r="T2932" s="161"/>
      <c r="U2932" s="161"/>
    </row>
    <row r="2933" spans="11:21" s="3" customFormat="1" ht="12.75">
      <c r="K2933" s="160"/>
      <c r="T2933" s="161"/>
      <c r="U2933" s="161"/>
    </row>
    <row r="2934" spans="11:21" s="3" customFormat="1" ht="12.75">
      <c r="K2934" s="160"/>
      <c r="T2934" s="161"/>
      <c r="U2934" s="161"/>
    </row>
    <row r="2935" spans="11:21" s="3" customFormat="1" ht="12.75">
      <c r="K2935" s="160"/>
      <c r="T2935" s="161"/>
      <c r="U2935" s="161"/>
    </row>
    <row r="2936" spans="11:21" s="3" customFormat="1" ht="12.75">
      <c r="K2936" s="160"/>
      <c r="T2936" s="161"/>
      <c r="U2936" s="161"/>
    </row>
    <row r="2937" spans="11:21" s="3" customFormat="1" ht="12.75">
      <c r="K2937" s="160"/>
      <c r="T2937" s="161"/>
      <c r="U2937" s="161"/>
    </row>
    <row r="2938" spans="11:21" s="3" customFormat="1" ht="12.75">
      <c r="K2938" s="160"/>
      <c r="T2938" s="161"/>
      <c r="U2938" s="161"/>
    </row>
    <row r="2939" spans="11:21" s="3" customFormat="1" ht="12.75">
      <c r="K2939" s="160"/>
      <c r="T2939" s="161"/>
      <c r="U2939" s="161"/>
    </row>
    <row r="2940" spans="11:21" s="3" customFormat="1" ht="12.75">
      <c r="K2940" s="160"/>
      <c r="T2940" s="161"/>
      <c r="U2940" s="161"/>
    </row>
    <row r="2941" spans="11:21" s="3" customFormat="1" ht="12.75">
      <c r="K2941" s="160"/>
      <c r="T2941" s="161"/>
      <c r="U2941" s="161"/>
    </row>
    <row r="2942" spans="11:21" s="3" customFormat="1" ht="12.75">
      <c r="K2942" s="160"/>
      <c r="T2942" s="161"/>
      <c r="U2942" s="161"/>
    </row>
    <row r="2943" spans="11:21" s="3" customFormat="1" ht="12.75">
      <c r="K2943" s="160"/>
      <c r="T2943" s="161"/>
      <c r="U2943" s="161"/>
    </row>
    <row r="2944" spans="11:21" s="3" customFormat="1" ht="12.75">
      <c r="K2944" s="160"/>
      <c r="T2944" s="161"/>
      <c r="U2944" s="161"/>
    </row>
    <row r="2945" spans="11:21" s="3" customFormat="1" ht="12.75">
      <c r="K2945" s="160"/>
      <c r="T2945" s="161"/>
      <c r="U2945" s="161"/>
    </row>
    <row r="2946" spans="11:21" s="3" customFormat="1" ht="12.75">
      <c r="K2946" s="160"/>
      <c r="T2946" s="161"/>
      <c r="U2946" s="161"/>
    </row>
    <row r="2947" spans="11:21" s="3" customFormat="1" ht="12.75">
      <c r="K2947" s="160"/>
      <c r="T2947" s="161"/>
      <c r="U2947" s="161"/>
    </row>
    <row r="2948" spans="11:21" s="3" customFormat="1" ht="12.75">
      <c r="K2948" s="160"/>
      <c r="T2948" s="161"/>
      <c r="U2948" s="161"/>
    </row>
    <row r="2949" spans="11:21" s="3" customFormat="1" ht="12.75">
      <c r="K2949" s="160"/>
      <c r="T2949" s="161"/>
      <c r="U2949" s="161"/>
    </row>
    <row r="2950" spans="11:21" s="3" customFormat="1" ht="12.75">
      <c r="K2950" s="160"/>
      <c r="T2950" s="161"/>
      <c r="U2950" s="161"/>
    </row>
    <row r="2951" spans="11:21" s="3" customFormat="1" ht="12.75">
      <c r="K2951" s="160"/>
      <c r="T2951" s="161"/>
      <c r="U2951" s="161"/>
    </row>
    <row r="2952" spans="11:21" s="3" customFormat="1" ht="12.75">
      <c r="K2952" s="160"/>
      <c r="T2952" s="161"/>
      <c r="U2952" s="161"/>
    </row>
    <row r="2953" spans="11:21" s="3" customFormat="1" ht="12.75">
      <c r="K2953" s="160"/>
      <c r="T2953" s="161"/>
      <c r="U2953" s="161"/>
    </row>
    <row r="2954" spans="11:21" s="3" customFormat="1" ht="12.75">
      <c r="K2954" s="160"/>
      <c r="T2954" s="161"/>
      <c r="U2954" s="161"/>
    </row>
    <row r="2955" spans="11:21" s="3" customFormat="1" ht="12.75">
      <c r="K2955" s="160"/>
      <c r="T2955" s="161"/>
      <c r="U2955" s="161"/>
    </row>
    <row r="2956" spans="11:21" s="3" customFormat="1" ht="12.75">
      <c r="K2956" s="160"/>
      <c r="T2956" s="161"/>
      <c r="U2956" s="161"/>
    </row>
    <row r="2957" spans="11:21" s="3" customFormat="1" ht="12.75">
      <c r="K2957" s="160"/>
      <c r="T2957" s="161"/>
      <c r="U2957" s="161"/>
    </row>
    <row r="2958" spans="11:21" s="3" customFormat="1" ht="12.75">
      <c r="K2958" s="160"/>
      <c r="T2958" s="161"/>
      <c r="U2958" s="161"/>
    </row>
    <row r="2959" spans="11:21" s="3" customFormat="1" ht="12.75">
      <c r="K2959" s="160"/>
      <c r="T2959" s="161"/>
      <c r="U2959" s="161"/>
    </row>
    <row r="2960" spans="11:21" s="3" customFormat="1" ht="12.75">
      <c r="K2960" s="160"/>
      <c r="T2960" s="161"/>
      <c r="U2960" s="161"/>
    </row>
    <row r="2961" spans="11:21" s="3" customFormat="1" ht="12.75">
      <c r="K2961" s="160"/>
      <c r="T2961" s="161"/>
      <c r="U2961" s="161"/>
    </row>
    <row r="2962" spans="11:21" s="3" customFormat="1" ht="12.75">
      <c r="K2962" s="160"/>
      <c r="T2962" s="161"/>
      <c r="U2962" s="161"/>
    </row>
    <row r="2963" spans="11:21" s="3" customFormat="1" ht="12.75">
      <c r="K2963" s="160"/>
      <c r="T2963" s="161"/>
      <c r="U2963" s="161"/>
    </row>
    <row r="2964" spans="11:21" s="3" customFormat="1" ht="12.75">
      <c r="K2964" s="160"/>
      <c r="T2964" s="161"/>
      <c r="U2964" s="161"/>
    </row>
    <row r="2965" spans="11:21" s="3" customFormat="1" ht="12.75">
      <c r="K2965" s="160"/>
      <c r="T2965" s="161"/>
      <c r="U2965" s="161"/>
    </row>
    <row r="2966" spans="11:21" s="3" customFormat="1" ht="12.75">
      <c r="K2966" s="160"/>
      <c r="T2966" s="161"/>
      <c r="U2966" s="161"/>
    </row>
    <row r="2967" spans="11:21" s="3" customFormat="1" ht="12.75">
      <c r="K2967" s="160"/>
      <c r="T2967" s="161"/>
      <c r="U2967" s="161"/>
    </row>
    <row r="2968" spans="11:21" s="3" customFormat="1" ht="12.75">
      <c r="K2968" s="160"/>
      <c r="T2968" s="161"/>
      <c r="U2968" s="161"/>
    </row>
    <row r="2969" spans="11:21" s="3" customFormat="1" ht="12.75">
      <c r="K2969" s="160"/>
      <c r="T2969" s="161"/>
      <c r="U2969" s="161"/>
    </row>
    <row r="2970" spans="11:21" s="3" customFormat="1" ht="12.75">
      <c r="K2970" s="160"/>
      <c r="T2970" s="161"/>
      <c r="U2970" s="161"/>
    </row>
    <row r="2971" spans="11:21" s="3" customFormat="1" ht="12.75">
      <c r="K2971" s="160"/>
      <c r="T2971" s="161"/>
      <c r="U2971" s="161"/>
    </row>
    <row r="2972" spans="11:21" s="3" customFormat="1" ht="12.75">
      <c r="K2972" s="160"/>
      <c r="T2972" s="161"/>
      <c r="U2972" s="161"/>
    </row>
    <row r="2973" spans="11:21" s="3" customFormat="1" ht="12.75">
      <c r="K2973" s="160"/>
      <c r="T2973" s="161"/>
      <c r="U2973" s="161"/>
    </row>
    <row r="2974" spans="11:21" s="3" customFormat="1" ht="12.75">
      <c r="K2974" s="160"/>
      <c r="T2974" s="161"/>
      <c r="U2974" s="161"/>
    </row>
    <row r="2975" spans="11:21" s="3" customFormat="1" ht="12.75">
      <c r="K2975" s="160"/>
      <c r="T2975" s="161"/>
      <c r="U2975" s="161"/>
    </row>
    <row r="2976" spans="11:21" s="3" customFormat="1" ht="12.75">
      <c r="K2976" s="160"/>
      <c r="T2976" s="161"/>
      <c r="U2976" s="161"/>
    </row>
    <row r="2977" spans="11:21" s="3" customFormat="1" ht="12.75">
      <c r="K2977" s="160"/>
      <c r="T2977" s="161"/>
      <c r="U2977" s="161"/>
    </row>
    <row r="2978" spans="11:21" s="3" customFormat="1" ht="12.75">
      <c r="K2978" s="160"/>
      <c r="T2978" s="161"/>
      <c r="U2978" s="161"/>
    </row>
    <row r="2979" spans="11:21" s="3" customFormat="1" ht="12.75">
      <c r="K2979" s="160"/>
      <c r="T2979" s="161"/>
      <c r="U2979" s="161"/>
    </row>
    <row r="2980" spans="11:21" s="3" customFormat="1" ht="12.75">
      <c r="K2980" s="160"/>
      <c r="T2980" s="161"/>
      <c r="U2980" s="161"/>
    </row>
    <row r="2981" spans="11:21" s="3" customFormat="1" ht="12.75">
      <c r="K2981" s="160"/>
      <c r="T2981" s="161"/>
      <c r="U2981" s="161"/>
    </row>
    <row r="2982" spans="11:21" s="3" customFormat="1" ht="12.75">
      <c r="K2982" s="160"/>
      <c r="T2982" s="161"/>
      <c r="U2982" s="161"/>
    </row>
    <row r="2983" spans="11:21" s="3" customFormat="1" ht="12.75">
      <c r="K2983" s="160"/>
      <c r="T2983" s="161"/>
      <c r="U2983" s="161"/>
    </row>
    <row r="2984" spans="11:21" s="3" customFormat="1" ht="12.75">
      <c r="K2984" s="160"/>
      <c r="T2984" s="161"/>
      <c r="U2984" s="161"/>
    </row>
    <row r="2985" spans="11:21" s="3" customFormat="1" ht="12.75">
      <c r="K2985" s="160"/>
      <c r="T2985" s="161"/>
      <c r="U2985" s="161"/>
    </row>
    <row r="2986" spans="11:21" s="3" customFormat="1" ht="12.75">
      <c r="K2986" s="160"/>
      <c r="T2986" s="161"/>
      <c r="U2986" s="161"/>
    </row>
    <row r="2987" spans="11:21" s="3" customFormat="1" ht="12.75">
      <c r="K2987" s="160"/>
      <c r="T2987" s="161"/>
      <c r="U2987" s="161"/>
    </row>
    <row r="2988" spans="11:21" s="3" customFormat="1" ht="12.75">
      <c r="K2988" s="160"/>
      <c r="T2988" s="161"/>
      <c r="U2988" s="161"/>
    </row>
    <row r="2989" spans="11:21" s="3" customFormat="1" ht="12.75">
      <c r="K2989" s="160"/>
      <c r="T2989" s="161"/>
      <c r="U2989" s="161"/>
    </row>
    <row r="2990" spans="11:21" s="3" customFormat="1" ht="12.75">
      <c r="K2990" s="160"/>
      <c r="T2990" s="161"/>
      <c r="U2990" s="161"/>
    </row>
    <row r="2991" spans="11:21" s="3" customFormat="1" ht="12.75">
      <c r="K2991" s="160"/>
      <c r="T2991" s="161"/>
      <c r="U2991" s="161"/>
    </row>
    <row r="2992" spans="11:21" s="3" customFormat="1" ht="12.75">
      <c r="K2992" s="160"/>
      <c r="T2992" s="161"/>
      <c r="U2992" s="161"/>
    </row>
    <row r="2993" spans="11:21" s="3" customFormat="1" ht="12.75">
      <c r="K2993" s="160"/>
      <c r="T2993" s="161"/>
      <c r="U2993" s="161"/>
    </row>
    <row r="2994" spans="11:21" s="3" customFormat="1" ht="12.75">
      <c r="K2994" s="160"/>
      <c r="T2994" s="161"/>
      <c r="U2994" s="161"/>
    </row>
    <row r="2995" spans="11:21" s="3" customFormat="1" ht="12.75">
      <c r="K2995" s="160"/>
      <c r="T2995" s="161"/>
      <c r="U2995" s="161"/>
    </row>
    <row r="2996" spans="11:21" s="3" customFormat="1" ht="12.75">
      <c r="K2996" s="160"/>
      <c r="T2996" s="161"/>
      <c r="U2996" s="161"/>
    </row>
    <row r="2997" spans="11:21" s="3" customFormat="1" ht="12.75">
      <c r="K2997" s="160"/>
      <c r="T2997" s="161"/>
      <c r="U2997" s="161"/>
    </row>
    <row r="2998" spans="11:21" s="3" customFormat="1" ht="12.75">
      <c r="K2998" s="160"/>
      <c r="T2998" s="161"/>
      <c r="U2998" s="161"/>
    </row>
    <row r="2999" spans="11:21" s="3" customFormat="1" ht="12.75">
      <c r="K2999" s="160"/>
      <c r="T2999" s="161"/>
      <c r="U2999" s="161"/>
    </row>
    <row r="3000" spans="11:21" s="3" customFormat="1" ht="12.75">
      <c r="K3000" s="160"/>
      <c r="T3000" s="161"/>
      <c r="U3000" s="161"/>
    </row>
    <row r="3001" spans="11:21" s="3" customFormat="1" ht="12.75">
      <c r="K3001" s="160"/>
      <c r="T3001" s="161"/>
      <c r="U3001" s="161"/>
    </row>
    <row r="3002" spans="11:21" s="3" customFormat="1" ht="12.75">
      <c r="K3002" s="160"/>
      <c r="T3002" s="161"/>
      <c r="U3002" s="161"/>
    </row>
    <row r="3003" spans="11:21" s="3" customFormat="1" ht="12.75">
      <c r="K3003" s="160"/>
      <c r="T3003" s="161"/>
      <c r="U3003" s="161"/>
    </row>
    <row r="3004" spans="11:21" s="3" customFormat="1" ht="12.75">
      <c r="K3004" s="160"/>
      <c r="T3004" s="161"/>
      <c r="U3004" s="161"/>
    </row>
    <row r="3005" spans="11:21" s="3" customFormat="1" ht="12.75">
      <c r="K3005" s="160"/>
      <c r="T3005" s="161"/>
      <c r="U3005" s="161"/>
    </row>
    <row r="3006" spans="11:21" s="3" customFormat="1" ht="12.75">
      <c r="K3006" s="160"/>
      <c r="T3006" s="161"/>
      <c r="U3006" s="161"/>
    </row>
    <row r="3007" spans="11:21" s="3" customFormat="1" ht="12.75">
      <c r="K3007" s="160"/>
      <c r="T3007" s="161"/>
      <c r="U3007" s="161"/>
    </row>
    <row r="3008" spans="11:21" s="3" customFormat="1" ht="12.75">
      <c r="K3008" s="160"/>
      <c r="T3008" s="161"/>
      <c r="U3008" s="161"/>
    </row>
    <row r="3009" spans="11:21" s="3" customFormat="1" ht="12.75">
      <c r="K3009" s="160"/>
      <c r="T3009" s="161"/>
      <c r="U3009" s="161"/>
    </row>
    <row r="3010" spans="11:21" s="3" customFormat="1" ht="12.75">
      <c r="K3010" s="160"/>
      <c r="T3010" s="161"/>
      <c r="U3010" s="161"/>
    </row>
    <row r="3011" spans="11:21" s="3" customFormat="1" ht="12.75">
      <c r="K3011" s="160"/>
      <c r="T3011" s="161"/>
      <c r="U3011" s="161"/>
    </row>
    <row r="3012" spans="11:21" s="3" customFormat="1" ht="12.75">
      <c r="K3012" s="160"/>
      <c r="T3012" s="161"/>
      <c r="U3012" s="161"/>
    </row>
    <row r="3013" spans="11:21" s="3" customFormat="1" ht="12.75">
      <c r="K3013" s="160"/>
      <c r="T3013" s="161"/>
      <c r="U3013" s="161"/>
    </row>
    <row r="3014" spans="11:21" s="3" customFormat="1" ht="12.75">
      <c r="K3014" s="160"/>
      <c r="T3014" s="161"/>
      <c r="U3014" s="161"/>
    </row>
    <row r="3015" spans="11:21" s="3" customFormat="1" ht="12.75">
      <c r="K3015" s="160"/>
      <c r="T3015" s="161"/>
      <c r="U3015" s="161"/>
    </row>
    <row r="3016" spans="11:21" s="3" customFormat="1" ht="12.75">
      <c r="K3016" s="160"/>
      <c r="T3016" s="161"/>
      <c r="U3016" s="161"/>
    </row>
    <row r="3017" spans="11:21" s="3" customFormat="1" ht="12.75">
      <c r="K3017" s="160"/>
      <c r="T3017" s="161"/>
      <c r="U3017" s="161"/>
    </row>
    <row r="3018" spans="11:21" s="3" customFormat="1" ht="12.75">
      <c r="K3018" s="160"/>
      <c r="T3018" s="161"/>
      <c r="U3018" s="161"/>
    </row>
    <row r="3019" spans="11:21" s="3" customFormat="1" ht="12.75">
      <c r="K3019" s="160"/>
      <c r="T3019" s="161"/>
      <c r="U3019" s="161"/>
    </row>
    <row r="3020" spans="11:21" s="3" customFormat="1" ht="12.75">
      <c r="K3020" s="160"/>
      <c r="T3020" s="161"/>
      <c r="U3020" s="161"/>
    </row>
    <row r="3021" spans="11:21" s="3" customFormat="1" ht="12.75">
      <c r="K3021" s="160"/>
      <c r="T3021" s="161"/>
      <c r="U3021" s="161"/>
    </row>
    <row r="3022" spans="11:21" s="3" customFormat="1" ht="12.75">
      <c r="K3022" s="160"/>
      <c r="T3022" s="161"/>
      <c r="U3022" s="161"/>
    </row>
    <row r="3023" spans="11:21" s="3" customFormat="1" ht="12.75">
      <c r="K3023" s="160"/>
      <c r="T3023" s="161"/>
      <c r="U3023" s="161"/>
    </row>
    <row r="3024" spans="11:21" s="3" customFormat="1" ht="12.75">
      <c r="K3024" s="160"/>
      <c r="T3024" s="161"/>
      <c r="U3024" s="161"/>
    </row>
    <row r="3025" spans="11:21" s="3" customFormat="1" ht="12.75">
      <c r="K3025" s="160"/>
      <c r="T3025" s="161"/>
      <c r="U3025" s="161"/>
    </row>
    <row r="3026" spans="11:21" s="3" customFormat="1" ht="12.75">
      <c r="K3026" s="160"/>
      <c r="T3026" s="161"/>
      <c r="U3026" s="161"/>
    </row>
    <row r="3027" spans="11:21" s="3" customFormat="1" ht="12.75">
      <c r="K3027" s="160"/>
      <c r="T3027" s="161"/>
      <c r="U3027" s="161"/>
    </row>
    <row r="3028" spans="11:21" s="3" customFormat="1" ht="12.75">
      <c r="K3028" s="160"/>
      <c r="T3028" s="161"/>
      <c r="U3028" s="161"/>
    </row>
    <row r="3029" spans="11:21" s="3" customFormat="1" ht="12.75">
      <c r="K3029" s="160"/>
      <c r="T3029" s="161"/>
      <c r="U3029" s="161"/>
    </row>
    <row r="3030" spans="11:21" s="3" customFormat="1" ht="12.75">
      <c r="K3030" s="160"/>
      <c r="T3030" s="161"/>
      <c r="U3030" s="161"/>
    </row>
    <row r="3031" spans="11:21" s="3" customFormat="1" ht="12.75">
      <c r="K3031" s="160"/>
      <c r="T3031" s="161"/>
      <c r="U3031" s="161"/>
    </row>
    <row r="3032" spans="11:21" s="3" customFormat="1" ht="12.75">
      <c r="K3032" s="160"/>
      <c r="T3032" s="161"/>
      <c r="U3032" s="161"/>
    </row>
    <row r="3033" spans="11:21" s="3" customFormat="1" ht="12.75">
      <c r="K3033" s="160"/>
      <c r="T3033" s="161"/>
      <c r="U3033" s="161"/>
    </row>
    <row r="3034" spans="11:21" s="3" customFormat="1" ht="12.75">
      <c r="K3034" s="160"/>
      <c r="T3034" s="161"/>
      <c r="U3034" s="161"/>
    </row>
    <row r="3035" spans="11:21" s="3" customFormat="1" ht="12.75">
      <c r="K3035" s="160"/>
      <c r="T3035" s="161"/>
      <c r="U3035" s="161"/>
    </row>
    <row r="3036" spans="11:21" s="3" customFormat="1" ht="12.75">
      <c r="K3036" s="160"/>
      <c r="T3036" s="161"/>
      <c r="U3036" s="161"/>
    </row>
    <row r="3037" spans="11:21" s="3" customFormat="1" ht="12.75">
      <c r="K3037" s="160"/>
      <c r="T3037" s="161"/>
      <c r="U3037" s="161"/>
    </row>
    <row r="3038" spans="11:21" s="3" customFormat="1" ht="12.75">
      <c r="K3038" s="160"/>
      <c r="T3038" s="161"/>
      <c r="U3038" s="161"/>
    </row>
    <row r="3039" spans="11:21" s="3" customFormat="1" ht="12.75">
      <c r="K3039" s="160"/>
      <c r="T3039" s="161"/>
      <c r="U3039" s="161"/>
    </row>
    <row r="3040" spans="11:21" s="3" customFormat="1" ht="12.75">
      <c r="K3040" s="160"/>
      <c r="T3040" s="161"/>
      <c r="U3040" s="161"/>
    </row>
    <row r="3041" spans="11:21" s="3" customFormat="1" ht="12.75">
      <c r="K3041" s="160"/>
      <c r="T3041" s="161"/>
      <c r="U3041" s="161"/>
    </row>
    <row r="3042" spans="11:21" s="3" customFormat="1" ht="12.75">
      <c r="K3042" s="160"/>
      <c r="T3042" s="161"/>
      <c r="U3042" s="161"/>
    </row>
    <row r="3043" spans="11:21" s="3" customFormat="1" ht="12.75">
      <c r="K3043" s="160"/>
      <c r="T3043" s="161"/>
      <c r="U3043" s="161"/>
    </row>
    <row r="3044" spans="11:21" s="3" customFormat="1" ht="12.75">
      <c r="K3044" s="160"/>
      <c r="T3044" s="161"/>
      <c r="U3044" s="161"/>
    </row>
    <row r="3045" spans="11:21" s="3" customFormat="1" ht="12.75">
      <c r="K3045" s="160"/>
      <c r="T3045" s="161"/>
      <c r="U3045" s="161"/>
    </row>
    <row r="3046" spans="11:21" s="3" customFormat="1" ht="12.75">
      <c r="K3046" s="160"/>
      <c r="T3046" s="161"/>
      <c r="U3046" s="161"/>
    </row>
    <row r="3047" spans="11:21" s="3" customFormat="1" ht="12.75">
      <c r="K3047" s="160"/>
      <c r="T3047" s="161"/>
      <c r="U3047" s="161"/>
    </row>
    <row r="3048" spans="11:21" s="3" customFormat="1" ht="12.75">
      <c r="K3048" s="160"/>
      <c r="T3048" s="161"/>
      <c r="U3048" s="161"/>
    </row>
    <row r="3049" spans="11:21" s="3" customFormat="1" ht="12.75">
      <c r="K3049" s="160"/>
      <c r="T3049" s="161"/>
      <c r="U3049" s="161"/>
    </row>
    <row r="3050" spans="11:21" s="3" customFormat="1" ht="12.75">
      <c r="K3050" s="160"/>
      <c r="T3050" s="161"/>
      <c r="U3050" s="161"/>
    </row>
    <row r="3051" spans="11:21" s="3" customFormat="1" ht="12.75">
      <c r="K3051" s="160"/>
      <c r="T3051" s="161"/>
      <c r="U3051" s="161"/>
    </row>
    <row r="3052" spans="11:21" s="3" customFormat="1" ht="12.75">
      <c r="K3052" s="160"/>
      <c r="T3052" s="161"/>
      <c r="U3052" s="161"/>
    </row>
    <row r="3053" spans="11:21" s="3" customFormat="1" ht="12.75">
      <c r="K3053" s="160"/>
      <c r="T3053" s="161"/>
      <c r="U3053" s="161"/>
    </row>
    <row r="3054" spans="11:21" s="3" customFormat="1" ht="12.75">
      <c r="K3054" s="160"/>
      <c r="T3054" s="161"/>
      <c r="U3054" s="161"/>
    </row>
    <row r="3055" spans="11:21" s="3" customFormat="1" ht="12.75">
      <c r="K3055" s="160"/>
      <c r="T3055" s="161"/>
      <c r="U3055" s="161"/>
    </row>
    <row r="3056" spans="11:21" s="3" customFormat="1" ht="12.75">
      <c r="K3056" s="160"/>
      <c r="T3056" s="161"/>
      <c r="U3056" s="161"/>
    </row>
    <row r="3057" spans="11:21" s="3" customFormat="1" ht="12.75">
      <c r="K3057" s="160"/>
      <c r="T3057" s="161"/>
      <c r="U3057" s="161"/>
    </row>
    <row r="3058" spans="11:21" s="3" customFormat="1" ht="12.75">
      <c r="K3058" s="160"/>
      <c r="T3058" s="161"/>
      <c r="U3058" s="161"/>
    </row>
    <row r="3059" spans="11:21" s="3" customFormat="1" ht="12.75">
      <c r="K3059" s="160"/>
      <c r="T3059" s="161"/>
      <c r="U3059" s="161"/>
    </row>
    <row r="3060" spans="11:21" s="3" customFormat="1" ht="12.75">
      <c r="K3060" s="160"/>
      <c r="T3060" s="161"/>
      <c r="U3060" s="161"/>
    </row>
    <row r="3061" spans="11:21" s="3" customFormat="1" ht="12.75">
      <c r="K3061" s="160"/>
      <c r="T3061" s="161"/>
      <c r="U3061" s="161"/>
    </row>
    <row r="3062" spans="11:21" s="3" customFormat="1" ht="12.75">
      <c r="K3062" s="160"/>
      <c r="T3062" s="161"/>
      <c r="U3062" s="161"/>
    </row>
    <row r="3063" spans="11:21" s="3" customFormat="1" ht="12.75">
      <c r="K3063" s="160"/>
      <c r="T3063" s="161"/>
      <c r="U3063" s="161"/>
    </row>
    <row r="3064" spans="11:21" s="3" customFormat="1" ht="12.75">
      <c r="K3064" s="160"/>
      <c r="T3064" s="161"/>
      <c r="U3064" s="161"/>
    </row>
    <row r="3065" spans="11:21" s="3" customFormat="1" ht="12.75">
      <c r="K3065" s="160"/>
      <c r="T3065" s="161"/>
      <c r="U3065" s="161"/>
    </row>
    <row r="3066" spans="11:21" s="3" customFormat="1" ht="12.75">
      <c r="K3066" s="160"/>
      <c r="T3066" s="161"/>
      <c r="U3066" s="161"/>
    </row>
    <row r="3067" spans="11:21" s="3" customFormat="1" ht="12.75">
      <c r="K3067" s="160"/>
      <c r="T3067" s="161"/>
      <c r="U3067" s="161"/>
    </row>
    <row r="3068" spans="11:21" s="3" customFormat="1" ht="12.75">
      <c r="K3068" s="160"/>
      <c r="T3068" s="161"/>
      <c r="U3068" s="161"/>
    </row>
    <row r="3069" spans="11:21" s="3" customFormat="1" ht="12.75">
      <c r="K3069" s="160"/>
      <c r="T3069" s="161"/>
      <c r="U3069" s="161"/>
    </row>
    <row r="3070" spans="11:21" s="3" customFormat="1" ht="12.75">
      <c r="K3070" s="160"/>
      <c r="T3070" s="161"/>
      <c r="U3070" s="161"/>
    </row>
    <row r="3071" spans="11:21" s="3" customFormat="1" ht="12.75">
      <c r="K3071" s="160"/>
      <c r="T3071" s="161"/>
      <c r="U3071" s="161"/>
    </row>
    <row r="3072" spans="11:21" s="3" customFormat="1" ht="12.75">
      <c r="K3072" s="160"/>
      <c r="T3072" s="161"/>
      <c r="U3072" s="161"/>
    </row>
    <row r="3073" spans="11:21" s="3" customFormat="1" ht="12.75">
      <c r="K3073" s="160"/>
      <c r="T3073" s="161"/>
      <c r="U3073" s="161"/>
    </row>
    <row r="3074" spans="11:21" s="3" customFormat="1" ht="12.75">
      <c r="K3074" s="160"/>
      <c r="T3074" s="161"/>
      <c r="U3074" s="161"/>
    </row>
    <row r="3075" spans="11:21" s="3" customFormat="1" ht="12.75">
      <c r="K3075" s="160"/>
      <c r="T3075" s="161"/>
      <c r="U3075" s="161"/>
    </row>
    <row r="3076" spans="11:21" s="3" customFormat="1" ht="12.75">
      <c r="K3076" s="160"/>
      <c r="T3076" s="161"/>
      <c r="U3076" s="161"/>
    </row>
    <row r="3077" spans="11:21" s="3" customFormat="1" ht="12.75">
      <c r="K3077" s="160"/>
      <c r="T3077" s="161"/>
      <c r="U3077" s="161"/>
    </row>
    <row r="3078" spans="11:21" s="3" customFormat="1" ht="12.75">
      <c r="K3078" s="160"/>
      <c r="T3078" s="161"/>
      <c r="U3078" s="161"/>
    </row>
    <row r="3079" spans="11:21" s="3" customFormat="1" ht="12.75">
      <c r="K3079" s="160"/>
      <c r="T3079" s="161"/>
      <c r="U3079" s="161"/>
    </row>
    <row r="3080" spans="11:21" s="3" customFormat="1" ht="12.75">
      <c r="K3080" s="160"/>
      <c r="T3080" s="161"/>
      <c r="U3080" s="161"/>
    </row>
    <row r="3081" spans="11:21" s="3" customFormat="1" ht="12.75">
      <c r="K3081" s="160"/>
      <c r="T3081" s="161"/>
      <c r="U3081" s="161"/>
    </row>
    <row r="3082" spans="11:21" s="3" customFormat="1" ht="12.75">
      <c r="K3082" s="160"/>
      <c r="T3082" s="161"/>
      <c r="U3082" s="161"/>
    </row>
    <row r="3083" spans="11:21" s="3" customFormat="1" ht="12.75">
      <c r="K3083" s="160"/>
      <c r="T3083" s="161"/>
      <c r="U3083" s="161"/>
    </row>
    <row r="3084" spans="11:21" s="3" customFormat="1" ht="12.75">
      <c r="K3084" s="160"/>
      <c r="T3084" s="161"/>
      <c r="U3084" s="161"/>
    </row>
    <row r="3085" spans="11:21" s="3" customFormat="1" ht="12.75">
      <c r="K3085" s="160"/>
      <c r="T3085" s="161"/>
      <c r="U3085" s="161"/>
    </row>
    <row r="3086" spans="11:21" s="3" customFormat="1" ht="12.75">
      <c r="K3086" s="160"/>
      <c r="T3086" s="161"/>
      <c r="U3086" s="161"/>
    </row>
    <row r="3087" spans="11:21" s="3" customFormat="1" ht="12.75">
      <c r="K3087" s="160"/>
      <c r="T3087" s="161"/>
      <c r="U3087" s="161"/>
    </row>
    <row r="3088" spans="11:21" s="3" customFormat="1" ht="12.75">
      <c r="K3088" s="160"/>
      <c r="T3088" s="161"/>
      <c r="U3088" s="161"/>
    </row>
    <row r="3089" spans="11:21" s="3" customFormat="1" ht="12.75">
      <c r="K3089" s="160"/>
      <c r="T3089" s="161"/>
      <c r="U3089" s="161"/>
    </row>
    <row r="3090" spans="11:21" s="3" customFormat="1" ht="12.75">
      <c r="K3090" s="160"/>
      <c r="T3090" s="161"/>
      <c r="U3090" s="161"/>
    </row>
    <row r="3091" spans="11:21" s="3" customFormat="1" ht="12.75">
      <c r="K3091" s="160"/>
      <c r="T3091" s="161"/>
      <c r="U3091" s="161"/>
    </row>
    <row r="3092" spans="11:21" s="3" customFormat="1" ht="12.75">
      <c r="K3092" s="160"/>
      <c r="T3092" s="161"/>
      <c r="U3092" s="161"/>
    </row>
    <row r="3093" spans="11:21" s="3" customFormat="1" ht="12.75">
      <c r="K3093" s="160"/>
      <c r="T3093" s="161"/>
      <c r="U3093" s="161"/>
    </row>
    <row r="3094" spans="11:21" s="3" customFormat="1" ht="12.75">
      <c r="K3094" s="160"/>
      <c r="T3094" s="161"/>
      <c r="U3094" s="161"/>
    </row>
    <row r="3095" spans="11:21" s="3" customFormat="1" ht="12.75">
      <c r="K3095" s="160"/>
      <c r="T3095" s="161"/>
      <c r="U3095" s="161"/>
    </row>
    <row r="3096" spans="11:21" s="3" customFormat="1" ht="12.75">
      <c r="K3096" s="160"/>
      <c r="T3096" s="161"/>
      <c r="U3096" s="161"/>
    </row>
    <row r="3097" spans="11:21" s="3" customFormat="1" ht="12.75">
      <c r="K3097" s="160"/>
      <c r="T3097" s="161"/>
      <c r="U3097" s="161"/>
    </row>
    <row r="3098" spans="11:21" s="3" customFormat="1" ht="12.75">
      <c r="K3098" s="160"/>
      <c r="T3098" s="161"/>
      <c r="U3098" s="161"/>
    </row>
    <row r="3099" spans="11:21" s="3" customFormat="1" ht="12.75">
      <c r="K3099" s="160"/>
      <c r="T3099" s="161"/>
      <c r="U3099" s="161"/>
    </row>
    <row r="3100" spans="11:21" s="3" customFormat="1" ht="12.75">
      <c r="K3100" s="160"/>
      <c r="T3100" s="161"/>
      <c r="U3100" s="161"/>
    </row>
    <row r="3101" spans="11:21" s="3" customFormat="1" ht="12.75">
      <c r="K3101" s="160"/>
      <c r="T3101" s="161"/>
      <c r="U3101" s="161"/>
    </row>
    <row r="3102" spans="11:21" s="3" customFormat="1" ht="12.75">
      <c r="K3102" s="160"/>
      <c r="T3102" s="161"/>
      <c r="U3102" s="161"/>
    </row>
    <row r="3103" spans="11:21" s="3" customFormat="1" ht="12.75">
      <c r="K3103" s="160"/>
      <c r="T3103" s="161"/>
      <c r="U3103" s="161"/>
    </row>
    <row r="3104" spans="11:21" s="3" customFormat="1" ht="12.75">
      <c r="K3104" s="160"/>
      <c r="T3104" s="161"/>
      <c r="U3104" s="161"/>
    </row>
    <row r="3105" spans="11:21" s="3" customFormat="1" ht="12.75">
      <c r="K3105" s="160"/>
      <c r="T3105" s="161"/>
      <c r="U3105" s="161"/>
    </row>
    <row r="3106" spans="11:21" s="3" customFormat="1" ht="12.75">
      <c r="K3106" s="160"/>
      <c r="T3106" s="161"/>
      <c r="U3106" s="161"/>
    </row>
    <row r="3107" spans="11:21" s="3" customFormat="1" ht="12.75">
      <c r="K3107" s="160"/>
      <c r="T3107" s="161"/>
      <c r="U3107" s="161"/>
    </row>
    <row r="3108" spans="11:21" s="3" customFormat="1" ht="12.75">
      <c r="K3108" s="160"/>
      <c r="T3108" s="161"/>
      <c r="U3108" s="161"/>
    </row>
    <row r="3109" spans="11:21" s="3" customFormat="1" ht="12.75">
      <c r="K3109" s="160"/>
      <c r="T3109" s="161"/>
      <c r="U3109" s="161"/>
    </row>
    <row r="3110" spans="11:21" s="3" customFormat="1" ht="12.75">
      <c r="K3110" s="160"/>
      <c r="T3110" s="161"/>
      <c r="U3110" s="161"/>
    </row>
    <row r="3111" spans="11:21" s="3" customFormat="1" ht="12.75">
      <c r="K3111" s="160"/>
      <c r="T3111" s="161"/>
      <c r="U3111" s="161"/>
    </row>
    <row r="3112" spans="11:21" s="3" customFormat="1" ht="12.75">
      <c r="K3112" s="160"/>
      <c r="T3112" s="161"/>
      <c r="U3112" s="161"/>
    </row>
    <row r="3113" spans="11:21" s="3" customFormat="1" ht="12.75">
      <c r="K3113" s="160"/>
      <c r="T3113" s="161"/>
      <c r="U3113" s="161"/>
    </row>
    <row r="3114" spans="11:21" s="3" customFormat="1" ht="12.75">
      <c r="K3114" s="160"/>
      <c r="T3114" s="161"/>
      <c r="U3114" s="161"/>
    </row>
    <row r="3115" spans="11:21" s="3" customFormat="1" ht="12.75">
      <c r="K3115" s="160"/>
      <c r="T3115" s="161"/>
      <c r="U3115" s="161"/>
    </row>
    <row r="3116" spans="11:21" s="3" customFormat="1" ht="12.75">
      <c r="K3116" s="160"/>
      <c r="T3116" s="161"/>
      <c r="U3116" s="161"/>
    </row>
    <row r="3117" spans="11:21" s="3" customFormat="1" ht="12.75">
      <c r="K3117" s="160"/>
      <c r="T3117" s="161"/>
      <c r="U3117" s="161"/>
    </row>
    <row r="3118" spans="11:21" s="3" customFormat="1" ht="12.75">
      <c r="K3118" s="160"/>
      <c r="T3118" s="161"/>
      <c r="U3118" s="161"/>
    </row>
    <row r="3119" spans="11:21" s="3" customFormat="1" ht="12.75">
      <c r="K3119" s="160"/>
      <c r="T3119" s="161"/>
      <c r="U3119" s="161"/>
    </row>
    <row r="3120" spans="11:21" s="3" customFormat="1" ht="12.75">
      <c r="K3120" s="160"/>
      <c r="T3120" s="161"/>
      <c r="U3120" s="161"/>
    </row>
    <row r="3121" spans="11:21" s="3" customFormat="1" ht="12.75">
      <c r="K3121" s="160"/>
      <c r="T3121" s="161"/>
      <c r="U3121" s="161"/>
    </row>
    <row r="3122" spans="11:21" s="3" customFormat="1" ht="12.75">
      <c r="K3122" s="160"/>
      <c r="T3122" s="161"/>
      <c r="U3122" s="161"/>
    </row>
    <row r="3123" spans="11:21" s="3" customFormat="1" ht="12.75">
      <c r="K3123" s="160"/>
      <c r="T3123" s="161"/>
      <c r="U3123" s="161"/>
    </row>
    <row r="3124" spans="11:21" s="3" customFormat="1" ht="12.75">
      <c r="K3124" s="160"/>
      <c r="T3124" s="161"/>
      <c r="U3124" s="161"/>
    </row>
    <row r="3125" spans="11:21" s="3" customFormat="1" ht="12.75">
      <c r="K3125" s="160"/>
      <c r="T3125" s="161"/>
      <c r="U3125" s="161"/>
    </row>
    <row r="3126" spans="11:21" s="3" customFormat="1" ht="12.75">
      <c r="K3126" s="160"/>
      <c r="T3126" s="161"/>
      <c r="U3126" s="161"/>
    </row>
    <row r="3127" spans="11:21" s="3" customFormat="1" ht="12.75">
      <c r="K3127" s="160"/>
      <c r="T3127" s="161"/>
      <c r="U3127" s="161"/>
    </row>
    <row r="3128" spans="11:21" s="3" customFormat="1" ht="12.75">
      <c r="K3128" s="160"/>
      <c r="T3128" s="161"/>
      <c r="U3128" s="161"/>
    </row>
    <row r="3129" spans="11:21" s="3" customFormat="1" ht="12.75">
      <c r="K3129" s="160"/>
      <c r="T3129" s="161"/>
      <c r="U3129" s="161"/>
    </row>
    <row r="3130" spans="11:21" s="3" customFormat="1" ht="12.75">
      <c r="K3130" s="160"/>
      <c r="T3130" s="161"/>
      <c r="U3130" s="161"/>
    </row>
    <row r="3131" spans="11:21" s="3" customFormat="1" ht="12.75">
      <c r="K3131" s="160"/>
      <c r="T3131" s="161"/>
      <c r="U3131" s="161"/>
    </row>
    <row r="3132" spans="11:21" s="3" customFormat="1" ht="12.75">
      <c r="K3132" s="160"/>
      <c r="T3132" s="161"/>
      <c r="U3132" s="161"/>
    </row>
    <row r="3133" spans="11:21" s="3" customFormat="1" ht="12.75">
      <c r="K3133" s="160"/>
      <c r="T3133" s="161"/>
      <c r="U3133" s="161"/>
    </row>
    <row r="3134" spans="11:21" s="3" customFormat="1" ht="12.75">
      <c r="K3134" s="160"/>
      <c r="T3134" s="161"/>
      <c r="U3134" s="161"/>
    </row>
    <row r="3135" spans="11:21" s="3" customFormat="1" ht="12.75">
      <c r="K3135" s="160"/>
      <c r="T3135" s="161"/>
      <c r="U3135" s="161"/>
    </row>
    <row r="3136" spans="11:21" s="3" customFormat="1" ht="12.75">
      <c r="K3136" s="160"/>
      <c r="T3136" s="161"/>
      <c r="U3136" s="161"/>
    </row>
    <row r="3137" spans="11:21" s="3" customFormat="1" ht="12.75">
      <c r="K3137" s="160"/>
      <c r="T3137" s="161"/>
      <c r="U3137" s="161"/>
    </row>
    <row r="3138" spans="11:21" s="3" customFormat="1" ht="12.75">
      <c r="K3138" s="160"/>
      <c r="T3138" s="161"/>
      <c r="U3138" s="161"/>
    </row>
    <row r="3139" spans="11:21" s="3" customFormat="1" ht="12.75">
      <c r="K3139" s="160"/>
      <c r="T3139" s="161"/>
      <c r="U3139" s="161"/>
    </row>
    <row r="3140" spans="11:21" s="3" customFormat="1" ht="12.75">
      <c r="K3140" s="160"/>
      <c r="T3140" s="161"/>
      <c r="U3140" s="161"/>
    </row>
    <row r="3141" spans="11:21" s="3" customFormat="1" ht="12.75">
      <c r="K3141" s="160"/>
      <c r="T3141" s="161"/>
      <c r="U3141" s="161"/>
    </row>
    <row r="3142" spans="11:21" s="3" customFormat="1" ht="12.75">
      <c r="K3142" s="160"/>
      <c r="T3142" s="161"/>
      <c r="U3142" s="161"/>
    </row>
    <row r="3143" spans="11:21" s="3" customFormat="1" ht="12.75">
      <c r="K3143" s="160"/>
      <c r="T3143" s="161"/>
      <c r="U3143" s="161"/>
    </row>
    <row r="3144" spans="11:21" s="3" customFormat="1" ht="12.75">
      <c r="K3144" s="160"/>
      <c r="T3144" s="161"/>
      <c r="U3144" s="161"/>
    </row>
    <row r="3145" spans="11:21" s="3" customFormat="1" ht="12.75">
      <c r="K3145" s="160"/>
      <c r="T3145" s="161"/>
      <c r="U3145" s="161"/>
    </row>
    <row r="3146" spans="11:21" s="3" customFormat="1" ht="12.75">
      <c r="K3146" s="160"/>
      <c r="T3146" s="161"/>
      <c r="U3146" s="161"/>
    </row>
    <row r="3147" spans="11:21" s="3" customFormat="1" ht="12.75">
      <c r="K3147" s="160"/>
      <c r="T3147" s="161"/>
      <c r="U3147" s="161"/>
    </row>
    <row r="3148" spans="11:21" s="3" customFormat="1" ht="12.75">
      <c r="K3148" s="160"/>
      <c r="T3148" s="161"/>
      <c r="U3148" s="161"/>
    </row>
    <row r="3149" spans="11:21" s="3" customFormat="1" ht="12.75">
      <c r="K3149" s="160"/>
      <c r="T3149" s="161"/>
      <c r="U3149" s="161"/>
    </row>
    <row r="3150" spans="11:21" s="3" customFormat="1" ht="12.75">
      <c r="K3150" s="160"/>
      <c r="T3150" s="161"/>
      <c r="U3150" s="161"/>
    </row>
    <row r="3151" spans="11:21" s="3" customFormat="1" ht="12.75">
      <c r="K3151" s="160"/>
      <c r="T3151" s="161"/>
      <c r="U3151" s="161"/>
    </row>
    <row r="3152" spans="11:21" s="3" customFormat="1" ht="12.75">
      <c r="K3152" s="160"/>
      <c r="T3152" s="161"/>
      <c r="U3152" s="161"/>
    </row>
    <row r="3153" spans="11:21" s="3" customFormat="1" ht="12.75">
      <c r="K3153" s="160"/>
      <c r="T3153" s="161"/>
      <c r="U3153" s="161"/>
    </row>
    <row r="3154" spans="11:21" s="3" customFormat="1" ht="12.75">
      <c r="K3154" s="160"/>
      <c r="T3154" s="161"/>
      <c r="U3154" s="161"/>
    </row>
    <row r="3155" spans="11:21" s="3" customFormat="1" ht="12.75">
      <c r="K3155" s="160"/>
      <c r="T3155" s="161"/>
      <c r="U3155" s="161"/>
    </row>
    <row r="3156" spans="11:21" s="3" customFormat="1" ht="12.75">
      <c r="K3156" s="160"/>
      <c r="T3156" s="161"/>
      <c r="U3156" s="161"/>
    </row>
    <row r="3157" spans="11:21" s="3" customFormat="1" ht="12.75">
      <c r="K3157" s="160"/>
      <c r="T3157" s="161"/>
      <c r="U3157" s="161"/>
    </row>
    <row r="3158" spans="11:21" s="3" customFormat="1" ht="12.75">
      <c r="K3158" s="160"/>
      <c r="T3158" s="161"/>
      <c r="U3158" s="161"/>
    </row>
    <row r="3159" spans="11:21" s="3" customFormat="1" ht="12.75">
      <c r="K3159" s="160"/>
      <c r="T3159" s="161"/>
      <c r="U3159" s="161"/>
    </row>
    <row r="3160" spans="11:21" s="3" customFormat="1" ht="12.75">
      <c r="K3160" s="160"/>
      <c r="T3160" s="161"/>
      <c r="U3160" s="161"/>
    </row>
    <row r="3161" spans="11:21" s="3" customFormat="1" ht="12.75">
      <c r="K3161" s="160"/>
      <c r="T3161" s="161"/>
      <c r="U3161" s="161"/>
    </row>
    <row r="3162" spans="11:21" s="3" customFormat="1" ht="12.75">
      <c r="K3162" s="160"/>
      <c r="T3162" s="161"/>
      <c r="U3162" s="161"/>
    </row>
    <row r="3163" spans="11:21" s="3" customFormat="1" ht="12.75">
      <c r="K3163" s="160"/>
      <c r="T3163" s="161"/>
      <c r="U3163" s="161"/>
    </row>
    <row r="3164" spans="11:21" s="3" customFormat="1" ht="12.75">
      <c r="K3164" s="160"/>
      <c r="T3164" s="161"/>
      <c r="U3164" s="161"/>
    </row>
    <row r="3165" spans="11:21" s="3" customFormat="1" ht="12.75">
      <c r="K3165" s="160"/>
      <c r="T3165" s="161"/>
      <c r="U3165" s="161"/>
    </row>
    <row r="3166" spans="11:21" s="3" customFormat="1" ht="12.75">
      <c r="K3166" s="160"/>
      <c r="T3166" s="161"/>
      <c r="U3166" s="161"/>
    </row>
    <row r="3167" spans="11:21" s="3" customFormat="1" ht="12.75">
      <c r="K3167" s="160"/>
      <c r="T3167" s="161"/>
      <c r="U3167" s="161"/>
    </row>
    <row r="3168" spans="11:21" s="3" customFormat="1" ht="12.75">
      <c r="K3168" s="160"/>
      <c r="T3168" s="161"/>
      <c r="U3168" s="161"/>
    </row>
    <row r="3169" spans="11:21" s="3" customFormat="1" ht="12.75">
      <c r="K3169" s="160"/>
      <c r="T3169" s="161"/>
      <c r="U3169" s="161"/>
    </row>
    <row r="3170" spans="11:21" s="3" customFormat="1" ht="12.75">
      <c r="K3170" s="160"/>
      <c r="T3170" s="161"/>
      <c r="U3170" s="161"/>
    </row>
    <row r="3171" spans="11:21" s="3" customFormat="1" ht="12.75">
      <c r="K3171" s="160"/>
      <c r="T3171" s="161"/>
      <c r="U3171" s="161"/>
    </row>
    <row r="3172" spans="11:21" s="3" customFormat="1" ht="12.75">
      <c r="K3172" s="160"/>
      <c r="T3172" s="161"/>
      <c r="U3172" s="161"/>
    </row>
    <row r="3173" spans="11:21" s="3" customFormat="1" ht="12.75">
      <c r="K3173" s="160"/>
      <c r="T3173" s="161"/>
      <c r="U3173" s="161"/>
    </row>
    <row r="3174" spans="11:21" s="3" customFormat="1" ht="12.75">
      <c r="K3174" s="160"/>
      <c r="T3174" s="161"/>
      <c r="U3174" s="161"/>
    </row>
    <row r="3175" spans="11:21" s="3" customFormat="1" ht="12.75">
      <c r="K3175" s="160"/>
      <c r="T3175" s="161"/>
      <c r="U3175" s="161"/>
    </row>
    <row r="3176" spans="11:21" s="3" customFormat="1" ht="12.75">
      <c r="K3176" s="160"/>
      <c r="T3176" s="161"/>
      <c r="U3176" s="161"/>
    </row>
    <row r="3177" spans="11:21" s="3" customFormat="1" ht="12.75">
      <c r="K3177" s="160"/>
      <c r="T3177" s="161"/>
      <c r="U3177" s="161"/>
    </row>
    <row r="3178" spans="11:21" s="3" customFormat="1" ht="12.75">
      <c r="K3178" s="160"/>
      <c r="T3178" s="161"/>
      <c r="U3178" s="161"/>
    </row>
    <row r="3179" spans="11:21" s="3" customFormat="1" ht="12.75">
      <c r="K3179" s="160"/>
      <c r="T3179" s="161"/>
      <c r="U3179" s="161"/>
    </row>
    <row r="3180" spans="11:21" s="3" customFormat="1" ht="12.75">
      <c r="K3180" s="160"/>
      <c r="T3180" s="161"/>
      <c r="U3180" s="161"/>
    </row>
    <row r="3181" spans="11:21" s="3" customFormat="1" ht="12.75">
      <c r="K3181" s="160"/>
      <c r="T3181" s="161"/>
      <c r="U3181" s="161"/>
    </row>
    <row r="3182" spans="11:21" s="3" customFormat="1" ht="12.75">
      <c r="K3182" s="160"/>
      <c r="T3182" s="161"/>
      <c r="U3182" s="161"/>
    </row>
    <row r="3183" spans="11:21" s="3" customFormat="1" ht="12.75">
      <c r="K3183" s="160"/>
      <c r="T3183" s="161"/>
      <c r="U3183" s="161"/>
    </row>
    <row r="3184" spans="11:21" s="3" customFormat="1" ht="12.75">
      <c r="K3184" s="160"/>
      <c r="T3184" s="161"/>
      <c r="U3184" s="161"/>
    </row>
    <row r="3185" spans="11:21" s="3" customFormat="1" ht="12.75">
      <c r="K3185" s="160"/>
      <c r="T3185" s="161"/>
      <c r="U3185" s="161"/>
    </row>
    <row r="3186" spans="11:21" s="3" customFormat="1" ht="12.75">
      <c r="K3186" s="160"/>
      <c r="T3186" s="161"/>
      <c r="U3186" s="161"/>
    </row>
    <row r="3187" spans="11:21" s="3" customFormat="1" ht="12.75">
      <c r="K3187" s="160"/>
      <c r="T3187" s="161"/>
      <c r="U3187" s="161"/>
    </row>
    <row r="3188" spans="11:21" s="3" customFormat="1" ht="12.75">
      <c r="K3188" s="160"/>
      <c r="T3188" s="161"/>
      <c r="U3188" s="161"/>
    </row>
    <row r="3189" spans="11:21" s="3" customFormat="1" ht="12.75">
      <c r="K3189" s="160"/>
      <c r="T3189" s="161"/>
      <c r="U3189" s="161"/>
    </row>
    <row r="3190" spans="11:21" s="3" customFormat="1" ht="12.75">
      <c r="K3190" s="160"/>
      <c r="T3190" s="161"/>
      <c r="U3190" s="161"/>
    </row>
    <row r="3191" spans="11:21" s="3" customFormat="1" ht="12.75">
      <c r="K3191" s="160"/>
      <c r="T3191" s="161"/>
      <c r="U3191" s="161"/>
    </row>
    <row r="3192" spans="11:21" s="3" customFormat="1" ht="12.75">
      <c r="K3192" s="160"/>
      <c r="T3192" s="161"/>
      <c r="U3192" s="161"/>
    </row>
    <row r="3193" spans="11:21" s="3" customFormat="1" ht="12.75">
      <c r="K3193" s="160"/>
      <c r="T3193" s="161"/>
      <c r="U3193" s="161"/>
    </row>
    <row r="3194" spans="11:21" s="3" customFormat="1" ht="12.75">
      <c r="K3194" s="160"/>
      <c r="T3194" s="161"/>
      <c r="U3194" s="161"/>
    </row>
    <row r="3195" spans="11:21" s="3" customFormat="1" ht="12.75">
      <c r="K3195" s="160"/>
      <c r="T3195" s="161"/>
      <c r="U3195" s="161"/>
    </row>
    <row r="3196" spans="11:21" s="3" customFormat="1" ht="12.75">
      <c r="K3196" s="160"/>
      <c r="T3196" s="161"/>
      <c r="U3196" s="161"/>
    </row>
    <row r="3197" spans="11:21" s="3" customFormat="1" ht="12.75">
      <c r="K3197" s="160"/>
      <c r="T3197" s="161"/>
      <c r="U3197" s="161"/>
    </row>
    <row r="3198" spans="11:21" s="3" customFormat="1" ht="12.75">
      <c r="K3198" s="160"/>
      <c r="T3198" s="161"/>
      <c r="U3198" s="161"/>
    </row>
    <row r="3199" spans="11:21" s="3" customFormat="1" ht="12.75">
      <c r="K3199" s="160"/>
      <c r="T3199" s="161"/>
      <c r="U3199" s="161"/>
    </row>
    <row r="3200" spans="11:21" s="3" customFormat="1" ht="12.75">
      <c r="K3200" s="160"/>
      <c r="T3200" s="161"/>
      <c r="U3200" s="161"/>
    </row>
    <row r="3201" spans="11:21" s="3" customFormat="1" ht="12.75">
      <c r="K3201" s="160"/>
      <c r="T3201" s="161"/>
      <c r="U3201" s="161"/>
    </row>
    <row r="3202" spans="11:21" s="3" customFormat="1" ht="12.75">
      <c r="K3202" s="160"/>
      <c r="T3202" s="161"/>
      <c r="U3202" s="161"/>
    </row>
    <row r="3203" spans="11:21" s="3" customFormat="1" ht="12.75">
      <c r="K3203" s="160"/>
      <c r="T3203" s="161"/>
      <c r="U3203" s="161"/>
    </row>
    <row r="3204" spans="11:21" s="3" customFormat="1" ht="12.75">
      <c r="K3204" s="160"/>
      <c r="T3204" s="161"/>
      <c r="U3204" s="161"/>
    </row>
    <row r="3205" spans="11:21" s="3" customFormat="1" ht="12.75">
      <c r="K3205" s="160"/>
      <c r="T3205" s="161"/>
      <c r="U3205" s="161"/>
    </row>
    <row r="3206" spans="11:21" s="3" customFormat="1" ht="12.75">
      <c r="K3206" s="160"/>
      <c r="T3206" s="161"/>
      <c r="U3206" s="161"/>
    </row>
    <row r="3207" spans="11:21" s="3" customFormat="1" ht="12.75">
      <c r="K3207" s="160"/>
      <c r="T3207" s="161"/>
      <c r="U3207" s="161"/>
    </row>
    <row r="3208" spans="11:21" s="3" customFormat="1" ht="12.75">
      <c r="K3208" s="160"/>
      <c r="T3208" s="161"/>
      <c r="U3208" s="161"/>
    </row>
    <row r="3209" spans="11:21" s="3" customFormat="1" ht="12.75">
      <c r="K3209" s="160"/>
      <c r="T3209" s="161"/>
      <c r="U3209" s="161"/>
    </row>
    <row r="3210" spans="11:21" s="3" customFormat="1" ht="12.75">
      <c r="K3210" s="160"/>
      <c r="T3210" s="161"/>
      <c r="U3210" s="161"/>
    </row>
    <row r="3211" spans="11:21" s="3" customFormat="1" ht="12.75">
      <c r="K3211" s="160"/>
      <c r="T3211" s="161"/>
      <c r="U3211" s="161"/>
    </row>
    <row r="3212" spans="11:21" s="3" customFormat="1" ht="12.75">
      <c r="K3212" s="160"/>
      <c r="T3212" s="161"/>
      <c r="U3212" s="161"/>
    </row>
    <row r="3213" spans="11:21" s="3" customFormat="1" ht="12.75">
      <c r="K3213" s="160"/>
      <c r="T3213" s="161"/>
      <c r="U3213" s="161"/>
    </row>
    <row r="3214" spans="11:21" s="3" customFormat="1" ht="12.75">
      <c r="K3214" s="160"/>
      <c r="T3214" s="161"/>
      <c r="U3214" s="161"/>
    </row>
    <row r="3215" spans="11:21" s="3" customFormat="1" ht="12.75">
      <c r="K3215" s="160"/>
      <c r="T3215" s="161"/>
      <c r="U3215" s="161"/>
    </row>
    <row r="3216" spans="11:21" s="3" customFormat="1" ht="12.75">
      <c r="K3216" s="160"/>
      <c r="T3216" s="161"/>
      <c r="U3216" s="161"/>
    </row>
    <row r="3217" spans="11:21" s="3" customFormat="1" ht="12.75">
      <c r="K3217" s="160"/>
      <c r="T3217" s="161"/>
      <c r="U3217" s="161"/>
    </row>
    <row r="3218" spans="11:21" s="3" customFormat="1" ht="12.75">
      <c r="K3218" s="160"/>
      <c r="T3218" s="161"/>
      <c r="U3218" s="161"/>
    </row>
    <row r="3219" spans="11:21" s="3" customFormat="1" ht="12.75">
      <c r="K3219" s="160"/>
      <c r="T3219" s="161"/>
      <c r="U3219" s="161"/>
    </row>
    <row r="3220" spans="11:21" s="3" customFormat="1" ht="12.75">
      <c r="K3220" s="160"/>
      <c r="T3220" s="161"/>
      <c r="U3220" s="161"/>
    </row>
    <row r="3221" spans="11:21" s="3" customFormat="1" ht="12.75">
      <c r="K3221" s="160"/>
      <c r="T3221" s="161"/>
      <c r="U3221" s="161"/>
    </row>
    <row r="3222" spans="11:21" s="3" customFormat="1" ht="12.75">
      <c r="K3222" s="160"/>
      <c r="T3222" s="161"/>
      <c r="U3222" s="161"/>
    </row>
    <row r="3223" spans="11:21" s="3" customFormat="1" ht="12.75">
      <c r="K3223" s="160"/>
      <c r="T3223" s="161"/>
      <c r="U3223" s="161"/>
    </row>
    <row r="3224" spans="11:21" s="3" customFormat="1" ht="12.75">
      <c r="K3224" s="160"/>
      <c r="T3224" s="161"/>
      <c r="U3224" s="161"/>
    </row>
    <row r="3225" spans="11:21" s="3" customFormat="1" ht="12.75">
      <c r="K3225" s="160"/>
      <c r="T3225" s="161"/>
      <c r="U3225" s="161"/>
    </row>
    <row r="3226" spans="11:21" s="3" customFormat="1" ht="12.75">
      <c r="K3226" s="160"/>
      <c r="T3226" s="161"/>
      <c r="U3226" s="161"/>
    </row>
    <row r="3227" spans="11:21" s="3" customFormat="1" ht="12.75">
      <c r="K3227" s="160"/>
      <c r="T3227" s="161"/>
      <c r="U3227" s="161"/>
    </row>
    <row r="3228" spans="11:21" s="3" customFormat="1" ht="12.75">
      <c r="K3228" s="160"/>
      <c r="T3228" s="161"/>
      <c r="U3228" s="161"/>
    </row>
    <row r="3229" spans="11:21" s="3" customFormat="1" ht="12.75">
      <c r="K3229" s="160"/>
      <c r="T3229" s="161"/>
      <c r="U3229" s="161"/>
    </row>
    <row r="3230" spans="11:21" s="3" customFormat="1" ht="12.75">
      <c r="K3230" s="160"/>
      <c r="T3230" s="161"/>
      <c r="U3230" s="161"/>
    </row>
    <row r="3231" spans="11:21" s="3" customFormat="1" ht="12.75">
      <c r="K3231" s="160"/>
      <c r="T3231" s="161"/>
      <c r="U3231" s="161"/>
    </row>
    <row r="3232" spans="11:21" s="3" customFormat="1" ht="12.75">
      <c r="K3232" s="160"/>
      <c r="T3232" s="161"/>
      <c r="U3232" s="161"/>
    </row>
    <row r="3233" spans="11:21" s="3" customFormat="1" ht="12.75">
      <c r="K3233" s="160"/>
      <c r="T3233" s="161"/>
      <c r="U3233" s="161"/>
    </row>
    <row r="3234" spans="11:21" s="3" customFormat="1" ht="12.75">
      <c r="K3234" s="160"/>
      <c r="T3234" s="161"/>
      <c r="U3234" s="161"/>
    </row>
    <row r="3235" spans="11:21" s="3" customFormat="1" ht="12.75">
      <c r="K3235" s="160"/>
      <c r="T3235" s="161"/>
      <c r="U3235" s="161"/>
    </row>
    <row r="3236" spans="11:21" s="3" customFormat="1" ht="12.75">
      <c r="K3236" s="160"/>
      <c r="T3236" s="161"/>
      <c r="U3236" s="161"/>
    </row>
    <row r="3237" spans="11:21" s="3" customFormat="1" ht="12.75">
      <c r="K3237" s="160"/>
      <c r="T3237" s="161"/>
      <c r="U3237" s="161"/>
    </row>
    <row r="3238" spans="11:21" s="3" customFormat="1" ht="12.75">
      <c r="K3238" s="160"/>
      <c r="T3238" s="161"/>
      <c r="U3238" s="161"/>
    </row>
    <row r="3239" spans="11:21" s="3" customFormat="1" ht="12.75">
      <c r="K3239" s="160"/>
      <c r="T3239" s="161"/>
      <c r="U3239" s="161"/>
    </row>
    <row r="3240" spans="11:21" s="3" customFormat="1" ht="12.75">
      <c r="K3240" s="160"/>
      <c r="T3240" s="161"/>
      <c r="U3240" s="161"/>
    </row>
    <row r="3241" spans="11:21" s="3" customFormat="1" ht="12.75">
      <c r="K3241" s="160"/>
      <c r="T3241" s="161"/>
      <c r="U3241" s="161"/>
    </row>
    <row r="3242" spans="11:21" s="3" customFormat="1" ht="12.75">
      <c r="K3242" s="160"/>
      <c r="T3242" s="161"/>
      <c r="U3242" s="161"/>
    </row>
    <row r="3243" spans="11:21" s="3" customFormat="1" ht="12.75">
      <c r="K3243" s="160"/>
      <c r="T3243" s="161"/>
      <c r="U3243" s="161"/>
    </row>
    <row r="3244" spans="11:21" s="3" customFormat="1" ht="12.75">
      <c r="K3244" s="160"/>
      <c r="T3244" s="161"/>
      <c r="U3244" s="161"/>
    </row>
    <row r="3245" spans="11:21" s="3" customFormat="1" ht="12.75">
      <c r="K3245" s="160"/>
      <c r="T3245" s="161"/>
      <c r="U3245" s="161"/>
    </row>
    <row r="3246" spans="11:21" s="3" customFormat="1" ht="12.75">
      <c r="K3246" s="160"/>
      <c r="T3246" s="161"/>
      <c r="U3246" s="161"/>
    </row>
    <row r="3247" spans="11:21" s="3" customFormat="1" ht="12.75">
      <c r="K3247" s="160"/>
      <c r="T3247" s="161"/>
      <c r="U3247" s="161"/>
    </row>
    <row r="3248" spans="11:21" s="3" customFormat="1" ht="12.75">
      <c r="K3248" s="160"/>
      <c r="T3248" s="161"/>
      <c r="U3248" s="161"/>
    </row>
    <row r="3249" spans="11:21" s="3" customFormat="1" ht="12.75">
      <c r="K3249" s="160"/>
      <c r="T3249" s="161"/>
      <c r="U3249" s="161"/>
    </row>
    <row r="3250" spans="11:21" s="3" customFormat="1" ht="12.75">
      <c r="K3250" s="160"/>
      <c r="T3250" s="161"/>
      <c r="U3250" s="161"/>
    </row>
    <row r="3251" spans="11:21" s="3" customFormat="1" ht="12.75">
      <c r="K3251" s="160"/>
      <c r="T3251" s="161"/>
      <c r="U3251" s="161"/>
    </row>
    <row r="3252" spans="11:21" s="3" customFormat="1" ht="12.75">
      <c r="K3252" s="160"/>
      <c r="T3252" s="161"/>
      <c r="U3252" s="161"/>
    </row>
    <row r="3253" spans="11:21" s="3" customFormat="1" ht="12.75">
      <c r="K3253" s="160"/>
      <c r="T3253" s="161"/>
      <c r="U3253" s="161"/>
    </row>
    <row r="3254" spans="11:21" s="3" customFormat="1" ht="12.75">
      <c r="K3254" s="160"/>
      <c r="T3254" s="161"/>
      <c r="U3254" s="161"/>
    </row>
    <row r="3255" spans="11:21" s="3" customFormat="1" ht="12.75">
      <c r="K3255" s="160"/>
      <c r="T3255" s="161"/>
      <c r="U3255" s="161"/>
    </row>
    <row r="3256" spans="11:21" s="3" customFormat="1" ht="12.75">
      <c r="K3256" s="160"/>
      <c r="T3256" s="161"/>
      <c r="U3256" s="161"/>
    </row>
    <row r="3257" spans="11:21" s="3" customFormat="1" ht="12.75">
      <c r="K3257" s="160"/>
      <c r="T3257" s="161"/>
      <c r="U3257" s="161"/>
    </row>
    <row r="3258" spans="11:21" s="3" customFormat="1" ht="12.75">
      <c r="K3258" s="160"/>
      <c r="T3258" s="161"/>
      <c r="U3258" s="161"/>
    </row>
    <row r="3259" spans="11:21" s="3" customFormat="1" ht="12.75">
      <c r="K3259" s="160"/>
      <c r="T3259" s="161"/>
      <c r="U3259" s="161"/>
    </row>
    <row r="3260" spans="11:21" s="3" customFormat="1" ht="12.75">
      <c r="K3260" s="160"/>
      <c r="T3260" s="161"/>
      <c r="U3260" s="161"/>
    </row>
    <row r="3261" spans="11:21" s="3" customFormat="1" ht="12.75">
      <c r="K3261" s="160"/>
      <c r="T3261" s="161"/>
      <c r="U3261" s="161"/>
    </row>
    <row r="3262" spans="11:21" s="3" customFormat="1" ht="12.75">
      <c r="K3262" s="160"/>
      <c r="T3262" s="161"/>
      <c r="U3262" s="161"/>
    </row>
    <row r="3263" spans="11:21" s="3" customFormat="1" ht="12.75">
      <c r="K3263" s="160"/>
      <c r="T3263" s="161"/>
      <c r="U3263" s="161"/>
    </row>
    <row r="3264" spans="11:21" s="3" customFormat="1" ht="12.75">
      <c r="K3264" s="160"/>
      <c r="T3264" s="161"/>
      <c r="U3264" s="161"/>
    </row>
    <row r="3265" spans="11:21" s="3" customFormat="1" ht="12.75">
      <c r="K3265" s="160"/>
      <c r="T3265" s="161"/>
      <c r="U3265" s="161"/>
    </row>
    <row r="3266" spans="11:21" s="3" customFormat="1" ht="12.75">
      <c r="K3266" s="160"/>
      <c r="T3266" s="161"/>
      <c r="U3266" s="161"/>
    </row>
    <row r="3267" spans="11:21" s="3" customFormat="1" ht="12.75">
      <c r="K3267" s="160"/>
      <c r="T3267" s="161"/>
      <c r="U3267" s="161"/>
    </row>
    <row r="3268" spans="11:21" s="3" customFormat="1" ht="12.75">
      <c r="K3268" s="160"/>
      <c r="T3268" s="161"/>
      <c r="U3268" s="161"/>
    </row>
    <row r="3269" spans="11:21" s="3" customFormat="1" ht="12.75">
      <c r="K3269" s="160"/>
      <c r="T3269" s="161"/>
      <c r="U3269" s="161"/>
    </row>
    <row r="3270" spans="11:21" s="3" customFormat="1" ht="12.75">
      <c r="K3270" s="160"/>
      <c r="T3270" s="161"/>
      <c r="U3270" s="161"/>
    </row>
    <row r="3271" spans="11:21" s="3" customFormat="1" ht="12.75">
      <c r="K3271" s="160"/>
      <c r="T3271" s="161"/>
      <c r="U3271" s="161"/>
    </row>
    <row r="3272" spans="11:21" s="3" customFormat="1" ht="12.75">
      <c r="K3272" s="160"/>
      <c r="T3272" s="161"/>
      <c r="U3272" s="161"/>
    </row>
    <row r="3273" spans="11:21" s="3" customFormat="1" ht="12.75">
      <c r="K3273" s="160"/>
      <c r="T3273" s="161"/>
      <c r="U3273" s="161"/>
    </row>
    <row r="3274" spans="11:21" s="3" customFormat="1" ht="12.75">
      <c r="K3274" s="160"/>
      <c r="T3274" s="161"/>
      <c r="U3274" s="161"/>
    </row>
    <row r="3275" spans="11:21" s="3" customFormat="1" ht="12.75">
      <c r="K3275" s="160"/>
      <c r="T3275" s="161"/>
      <c r="U3275" s="161"/>
    </row>
    <row r="3276" spans="11:21" s="3" customFormat="1" ht="12.75">
      <c r="K3276" s="160"/>
      <c r="T3276" s="161"/>
      <c r="U3276" s="161"/>
    </row>
    <row r="3277" spans="11:21" s="3" customFormat="1" ht="12.75">
      <c r="K3277" s="160"/>
      <c r="T3277" s="161"/>
      <c r="U3277" s="161"/>
    </row>
    <row r="3278" spans="11:21" s="3" customFormat="1" ht="12.75">
      <c r="K3278" s="160"/>
      <c r="T3278" s="161"/>
      <c r="U3278" s="161"/>
    </row>
    <row r="3279" spans="11:21" s="3" customFormat="1" ht="12.75">
      <c r="K3279" s="160"/>
      <c r="T3279" s="161"/>
      <c r="U3279" s="161"/>
    </row>
    <row r="3280" spans="11:21" s="3" customFormat="1" ht="12.75">
      <c r="K3280" s="160"/>
      <c r="T3280" s="161"/>
      <c r="U3280" s="161"/>
    </row>
    <row r="3281" spans="11:21" s="3" customFormat="1" ht="12.75">
      <c r="K3281" s="160"/>
      <c r="T3281" s="161"/>
      <c r="U3281" s="161"/>
    </row>
    <row r="3282" spans="11:21" s="3" customFormat="1" ht="12.75">
      <c r="K3282" s="160"/>
      <c r="T3282" s="161"/>
      <c r="U3282" s="161"/>
    </row>
    <row r="3283" spans="11:21" s="3" customFormat="1" ht="12.75">
      <c r="K3283" s="160"/>
      <c r="T3283" s="161"/>
      <c r="U3283" s="161"/>
    </row>
    <row r="3284" spans="11:21" s="3" customFormat="1" ht="12.75">
      <c r="K3284" s="160"/>
      <c r="T3284" s="161"/>
      <c r="U3284" s="161"/>
    </row>
    <row r="3285" spans="11:21" s="3" customFormat="1" ht="12.75">
      <c r="K3285" s="160"/>
      <c r="T3285" s="161"/>
      <c r="U3285" s="161"/>
    </row>
    <row r="3286" spans="11:21" s="3" customFormat="1" ht="12.75">
      <c r="K3286" s="160"/>
      <c r="T3286" s="161"/>
      <c r="U3286" s="161"/>
    </row>
    <row r="3287" spans="11:21" s="3" customFormat="1" ht="12.75">
      <c r="K3287" s="160"/>
      <c r="T3287" s="161"/>
      <c r="U3287" s="161"/>
    </row>
    <row r="3288" spans="11:21" s="3" customFormat="1" ht="12.75">
      <c r="K3288" s="160"/>
      <c r="T3288" s="161"/>
      <c r="U3288" s="161"/>
    </row>
    <row r="3289" spans="11:21" s="3" customFormat="1" ht="12.75">
      <c r="K3289" s="160"/>
      <c r="T3289" s="161"/>
      <c r="U3289" s="161"/>
    </row>
    <row r="3290" spans="11:21" s="3" customFormat="1" ht="12.75">
      <c r="K3290" s="160"/>
      <c r="T3290" s="161"/>
      <c r="U3290" s="161"/>
    </row>
    <row r="3291" spans="11:21" s="3" customFormat="1" ht="12.75">
      <c r="K3291" s="160"/>
      <c r="T3291" s="161"/>
      <c r="U3291" s="161"/>
    </row>
    <row r="3292" spans="11:21" s="3" customFormat="1" ht="12.75">
      <c r="K3292" s="160"/>
      <c r="T3292" s="161"/>
      <c r="U3292" s="161"/>
    </row>
    <row r="3293" spans="11:21" s="3" customFormat="1" ht="12.75">
      <c r="K3293" s="160"/>
      <c r="T3293" s="161"/>
      <c r="U3293" s="161"/>
    </row>
    <row r="3294" spans="11:21" s="3" customFormat="1" ht="12.75">
      <c r="K3294" s="160"/>
      <c r="T3294" s="161"/>
      <c r="U3294" s="161"/>
    </row>
    <row r="3295" spans="11:21" s="3" customFormat="1" ht="12.75">
      <c r="K3295" s="160"/>
      <c r="T3295" s="161"/>
      <c r="U3295" s="161"/>
    </row>
    <row r="3296" spans="11:21" s="3" customFormat="1" ht="12.75">
      <c r="K3296" s="160"/>
      <c r="T3296" s="161"/>
      <c r="U3296" s="161"/>
    </row>
    <row r="3297" spans="11:21" s="3" customFormat="1" ht="12.75">
      <c r="K3297" s="160"/>
      <c r="T3297" s="161"/>
      <c r="U3297" s="161"/>
    </row>
    <row r="3298" spans="11:21" s="3" customFormat="1" ht="12.75">
      <c r="K3298" s="160"/>
      <c r="T3298" s="161"/>
      <c r="U3298" s="161"/>
    </row>
    <row r="3299" spans="11:21" s="3" customFormat="1" ht="12.75">
      <c r="K3299" s="160"/>
      <c r="T3299" s="161"/>
      <c r="U3299" s="161"/>
    </row>
    <row r="3300" spans="11:21" s="3" customFormat="1" ht="12.75">
      <c r="K3300" s="160"/>
      <c r="T3300" s="161"/>
      <c r="U3300" s="161"/>
    </row>
    <row r="3301" spans="11:21" s="3" customFormat="1" ht="12.75">
      <c r="K3301" s="160"/>
      <c r="T3301" s="161"/>
      <c r="U3301" s="161"/>
    </row>
    <row r="3302" spans="11:21" s="3" customFormat="1" ht="12.75">
      <c r="K3302" s="160"/>
      <c r="T3302" s="161"/>
      <c r="U3302" s="161"/>
    </row>
    <row r="3303" spans="11:21" s="3" customFormat="1" ht="12.75">
      <c r="K3303" s="160"/>
      <c r="T3303" s="161"/>
      <c r="U3303" s="161"/>
    </row>
    <row r="3304" spans="11:21" s="3" customFormat="1" ht="12.75">
      <c r="K3304" s="160"/>
      <c r="T3304" s="161"/>
      <c r="U3304" s="161"/>
    </row>
    <row r="3305" spans="11:21" s="3" customFormat="1" ht="12.75">
      <c r="K3305" s="160"/>
      <c r="T3305" s="161"/>
      <c r="U3305" s="161"/>
    </row>
    <row r="3306" spans="11:21" s="3" customFormat="1" ht="12.75">
      <c r="K3306" s="160"/>
      <c r="T3306" s="161"/>
      <c r="U3306" s="161"/>
    </row>
    <row r="3307" spans="11:21" s="3" customFormat="1" ht="12.75">
      <c r="K3307" s="160"/>
      <c r="T3307" s="161"/>
      <c r="U3307" s="161"/>
    </row>
    <row r="3308" spans="11:21" s="3" customFormat="1" ht="12.75">
      <c r="K3308" s="160"/>
      <c r="T3308" s="161"/>
      <c r="U3308" s="161"/>
    </row>
    <row r="3309" spans="11:21" s="3" customFormat="1" ht="12.75">
      <c r="K3309" s="160"/>
      <c r="T3309" s="161"/>
      <c r="U3309" s="161"/>
    </row>
    <row r="3310" spans="11:21" s="3" customFormat="1" ht="12.75">
      <c r="K3310" s="160"/>
      <c r="T3310" s="161"/>
      <c r="U3310" s="161"/>
    </row>
    <row r="3311" spans="11:21" s="3" customFormat="1" ht="12.75">
      <c r="K3311" s="160"/>
      <c r="T3311" s="161"/>
      <c r="U3311" s="161"/>
    </row>
    <row r="3312" spans="11:21" s="3" customFormat="1" ht="12.75">
      <c r="K3312" s="160"/>
      <c r="T3312" s="161"/>
      <c r="U3312" s="161"/>
    </row>
    <row r="3313" spans="11:21" s="3" customFormat="1" ht="12.75">
      <c r="K3313" s="160"/>
      <c r="T3313" s="161"/>
      <c r="U3313" s="161"/>
    </row>
    <row r="3314" spans="11:21" s="3" customFormat="1" ht="12.75">
      <c r="K3314" s="160"/>
      <c r="T3314" s="161"/>
      <c r="U3314" s="161"/>
    </row>
    <row r="3315" spans="11:21" s="3" customFormat="1" ht="12.75">
      <c r="K3315" s="160"/>
      <c r="T3315" s="161"/>
      <c r="U3315" s="161"/>
    </row>
    <row r="3316" spans="11:21" s="3" customFormat="1" ht="12.75">
      <c r="K3316" s="160"/>
      <c r="T3316" s="161"/>
      <c r="U3316" s="161"/>
    </row>
    <row r="3317" spans="11:21" s="3" customFormat="1" ht="12.75">
      <c r="K3317" s="160"/>
      <c r="T3317" s="161"/>
      <c r="U3317" s="161"/>
    </row>
    <row r="3318" spans="11:21" s="3" customFormat="1" ht="12.75">
      <c r="K3318" s="160"/>
      <c r="T3318" s="161"/>
      <c r="U3318" s="161"/>
    </row>
    <row r="3319" spans="11:21" s="3" customFormat="1" ht="12.75">
      <c r="K3319" s="160"/>
      <c r="T3319" s="161"/>
      <c r="U3319" s="161"/>
    </row>
    <row r="3320" spans="11:21" s="3" customFormat="1" ht="12.75">
      <c r="K3320" s="160"/>
      <c r="T3320" s="161"/>
      <c r="U3320" s="161"/>
    </row>
    <row r="3321" spans="11:21" s="3" customFormat="1" ht="12.75">
      <c r="K3321" s="160"/>
      <c r="T3321" s="161"/>
      <c r="U3321" s="161"/>
    </row>
    <row r="3322" spans="11:21" s="3" customFormat="1" ht="12.75">
      <c r="K3322" s="160"/>
      <c r="T3322" s="161"/>
      <c r="U3322" s="161"/>
    </row>
    <row r="3323" spans="11:21" s="3" customFormat="1" ht="12.75">
      <c r="K3323" s="160"/>
      <c r="T3323" s="161"/>
      <c r="U3323" s="161"/>
    </row>
    <row r="3324" spans="11:21" s="3" customFormat="1" ht="12.75">
      <c r="K3324" s="160"/>
      <c r="T3324" s="161"/>
      <c r="U3324" s="161"/>
    </row>
    <row r="3325" spans="11:21" s="3" customFormat="1" ht="12.75">
      <c r="K3325" s="160"/>
      <c r="T3325" s="161"/>
      <c r="U3325" s="161"/>
    </row>
    <row r="3326" spans="11:21" s="3" customFormat="1" ht="12.75">
      <c r="K3326" s="160"/>
      <c r="T3326" s="161"/>
      <c r="U3326" s="161"/>
    </row>
    <row r="3327" spans="11:21" s="3" customFormat="1" ht="12.75">
      <c r="K3327" s="160"/>
      <c r="T3327" s="161"/>
      <c r="U3327" s="161"/>
    </row>
    <row r="3328" spans="11:21" s="3" customFormat="1" ht="12.75">
      <c r="K3328" s="160"/>
      <c r="T3328" s="161"/>
      <c r="U3328" s="161"/>
    </row>
    <row r="3329" spans="11:21" s="3" customFormat="1" ht="12.75">
      <c r="K3329" s="160"/>
      <c r="T3329" s="161"/>
      <c r="U3329" s="161"/>
    </row>
    <row r="3330" spans="11:21" s="3" customFormat="1" ht="12.75">
      <c r="K3330" s="160"/>
      <c r="T3330" s="161"/>
      <c r="U3330" s="161"/>
    </row>
    <row r="3331" spans="11:21" s="3" customFormat="1" ht="12.75">
      <c r="K3331" s="160"/>
      <c r="T3331" s="161"/>
      <c r="U3331" s="161"/>
    </row>
    <row r="3332" spans="11:21" s="3" customFormat="1" ht="12.75">
      <c r="K3332" s="160"/>
      <c r="T3332" s="161"/>
      <c r="U3332" s="161"/>
    </row>
    <row r="3333" spans="11:21" s="3" customFormat="1" ht="12.75">
      <c r="K3333" s="160"/>
      <c r="T3333" s="161"/>
      <c r="U3333" s="161"/>
    </row>
    <row r="3334" spans="11:21" s="3" customFormat="1" ht="12.75">
      <c r="K3334" s="160"/>
      <c r="T3334" s="161"/>
      <c r="U3334" s="161"/>
    </row>
    <row r="3335" spans="11:21" s="3" customFormat="1" ht="12.75">
      <c r="K3335" s="160"/>
      <c r="T3335" s="161"/>
      <c r="U3335" s="161"/>
    </row>
    <row r="3336" spans="11:21" s="3" customFormat="1" ht="12.75">
      <c r="K3336" s="160"/>
      <c r="T3336" s="161"/>
      <c r="U3336" s="161"/>
    </row>
    <row r="3337" spans="11:21" s="3" customFormat="1" ht="12.75">
      <c r="K3337" s="160"/>
      <c r="T3337" s="161"/>
      <c r="U3337" s="161"/>
    </row>
    <row r="3338" spans="11:21" s="3" customFormat="1" ht="12.75">
      <c r="K3338" s="160"/>
      <c r="T3338" s="161"/>
      <c r="U3338" s="161"/>
    </row>
    <row r="3339" spans="11:21" s="3" customFormat="1" ht="12.75">
      <c r="K3339" s="160"/>
      <c r="T3339" s="161"/>
      <c r="U3339" s="161"/>
    </row>
    <row r="3340" spans="11:21" s="3" customFormat="1" ht="12.75">
      <c r="K3340" s="160"/>
      <c r="T3340" s="161"/>
      <c r="U3340" s="161"/>
    </row>
    <row r="3341" spans="11:21" s="3" customFormat="1" ht="12.75">
      <c r="K3341" s="160"/>
      <c r="T3341" s="161"/>
      <c r="U3341" s="161"/>
    </row>
    <row r="3342" spans="11:21" s="3" customFormat="1" ht="12.75">
      <c r="K3342" s="160"/>
      <c r="T3342" s="161"/>
      <c r="U3342" s="161"/>
    </row>
    <row r="3343" spans="11:21" s="3" customFormat="1" ht="12.75">
      <c r="K3343" s="160"/>
      <c r="T3343" s="161"/>
      <c r="U3343" s="161"/>
    </row>
    <row r="3344" spans="11:21" s="3" customFormat="1" ht="12.75">
      <c r="K3344" s="160"/>
      <c r="T3344" s="161"/>
      <c r="U3344" s="161"/>
    </row>
    <row r="3345" spans="11:21" s="3" customFormat="1" ht="12.75">
      <c r="K3345" s="160"/>
      <c r="T3345" s="161"/>
      <c r="U3345" s="161"/>
    </row>
    <row r="3346" spans="11:21" s="3" customFormat="1" ht="12.75">
      <c r="K3346" s="160"/>
      <c r="T3346" s="161"/>
      <c r="U3346" s="161"/>
    </row>
    <row r="3347" spans="11:21" s="3" customFormat="1" ht="12.75">
      <c r="K3347" s="160"/>
      <c r="T3347" s="161"/>
      <c r="U3347" s="161"/>
    </row>
    <row r="3348" spans="11:21" s="3" customFormat="1" ht="12.75">
      <c r="K3348" s="160"/>
      <c r="T3348" s="161"/>
      <c r="U3348" s="161"/>
    </row>
    <row r="3349" spans="11:21" s="3" customFormat="1" ht="12.75">
      <c r="K3349" s="160"/>
      <c r="T3349" s="161"/>
      <c r="U3349" s="161"/>
    </row>
    <row r="3350" spans="11:21" s="3" customFormat="1" ht="12.75">
      <c r="K3350" s="160"/>
      <c r="T3350" s="161"/>
      <c r="U3350" s="161"/>
    </row>
    <row r="3351" spans="11:21" s="3" customFormat="1" ht="12.75">
      <c r="K3351" s="160"/>
      <c r="T3351" s="161"/>
      <c r="U3351" s="161"/>
    </row>
    <row r="3352" spans="11:21" s="3" customFormat="1" ht="12.75">
      <c r="K3352" s="160"/>
      <c r="T3352" s="161"/>
      <c r="U3352" s="161"/>
    </row>
    <row r="3353" spans="11:21" s="3" customFormat="1" ht="12.75">
      <c r="K3353" s="160"/>
      <c r="T3353" s="161"/>
      <c r="U3353" s="161"/>
    </row>
    <row r="3354" spans="11:21" s="3" customFormat="1" ht="12.75">
      <c r="K3354" s="160"/>
      <c r="T3354" s="161"/>
      <c r="U3354" s="161"/>
    </row>
    <row r="3355" spans="11:21" s="3" customFormat="1" ht="12.75">
      <c r="K3355" s="160"/>
      <c r="T3355" s="161"/>
      <c r="U3355" s="161"/>
    </row>
    <row r="3356" spans="11:21" s="3" customFormat="1" ht="12.75">
      <c r="K3356" s="160"/>
      <c r="T3356" s="161"/>
      <c r="U3356" s="161"/>
    </row>
    <row r="3357" spans="11:21" s="3" customFormat="1" ht="12.75">
      <c r="K3357" s="160"/>
      <c r="T3357" s="161"/>
      <c r="U3357" s="161"/>
    </row>
    <row r="3358" spans="11:21" s="3" customFormat="1" ht="12.75">
      <c r="K3358" s="160"/>
      <c r="T3358" s="161"/>
      <c r="U3358" s="161"/>
    </row>
    <row r="3359" spans="11:21" s="3" customFormat="1" ht="12.75">
      <c r="K3359" s="160"/>
      <c r="T3359" s="161"/>
      <c r="U3359" s="161"/>
    </row>
    <row r="3360" spans="11:21" s="3" customFormat="1" ht="12.75">
      <c r="K3360" s="160"/>
      <c r="T3360" s="161"/>
      <c r="U3360" s="161"/>
    </row>
    <row r="3361" spans="11:21" s="3" customFormat="1" ht="12.75">
      <c r="K3361" s="160"/>
      <c r="T3361" s="161"/>
      <c r="U3361" s="161"/>
    </row>
    <row r="3362" spans="11:21" s="3" customFormat="1" ht="12.75">
      <c r="K3362" s="160"/>
      <c r="T3362" s="161"/>
      <c r="U3362" s="161"/>
    </row>
    <row r="3363" spans="11:21" s="3" customFormat="1" ht="12.75">
      <c r="K3363" s="160"/>
      <c r="T3363" s="161"/>
      <c r="U3363" s="161"/>
    </row>
    <row r="3364" spans="11:21" s="3" customFormat="1" ht="12.75">
      <c r="K3364" s="160"/>
      <c r="T3364" s="161"/>
      <c r="U3364" s="161"/>
    </row>
    <row r="3365" spans="11:21" s="3" customFormat="1" ht="12.75">
      <c r="K3365" s="160"/>
      <c r="T3365" s="161"/>
      <c r="U3365" s="161"/>
    </row>
    <row r="3366" spans="11:21" s="3" customFormat="1" ht="12.75">
      <c r="K3366" s="160"/>
      <c r="T3366" s="161"/>
      <c r="U3366" s="161"/>
    </row>
    <row r="3367" spans="11:21" s="3" customFormat="1" ht="12.75">
      <c r="K3367" s="160"/>
      <c r="T3367" s="161"/>
      <c r="U3367" s="161"/>
    </row>
    <row r="3368" spans="11:21" s="3" customFormat="1" ht="12.75">
      <c r="K3368" s="160"/>
      <c r="T3368" s="161"/>
      <c r="U3368" s="161"/>
    </row>
    <row r="3369" spans="11:21" s="3" customFormat="1" ht="12.75">
      <c r="K3369" s="160"/>
      <c r="T3369" s="161"/>
      <c r="U3369" s="161"/>
    </row>
    <row r="3370" spans="11:21" s="3" customFormat="1" ht="12.75">
      <c r="K3370" s="160"/>
      <c r="T3370" s="161"/>
      <c r="U3370" s="161"/>
    </row>
    <row r="3371" spans="11:21" s="3" customFormat="1" ht="12.75">
      <c r="K3371" s="160"/>
      <c r="T3371" s="161"/>
      <c r="U3371" s="161"/>
    </row>
    <row r="3372" spans="11:21" s="3" customFormat="1" ht="12.75">
      <c r="K3372" s="160"/>
      <c r="T3372" s="161"/>
      <c r="U3372" s="161"/>
    </row>
    <row r="3373" spans="11:21" s="3" customFormat="1" ht="12.75">
      <c r="K3373" s="160"/>
      <c r="T3373" s="161"/>
      <c r="U3373" s="161"/>
    </row>
    <row r="3374" spans="11:21" s="3" customFormat="1" ht="12.75">
      <c r="K3374" s="160"/>
      <c r="T3374" s="161"/>
      <c r="U3374" s="161"/>
    </row>
    <row r="3375" spans="11:21" s="3" customFormat="1" ht="12.75">
      <c r="K3375" s="160"/>
      <c r="T3375" s="161"/>
      <c r="U3375" s="161"/>
    </row>
    <row r="3376" spans="11:21" s="3" customFormat="1" ht="12.75">
      <c r="K3376" s="160"/>
      <c r="T3376" s="161"/>
      <c r="U3376" s="161"/>
    </row>
    <row r="3377" spans="11:21" s="3" customFormat="1" ht="12.75">
      <c r="K3377" s="160"/>
      <c r="T3377" s="161"/>
      <c r="U3377" s="161"/>
    </row>
    <row r="3378" spans="11:21" s="3" customFormat="1" ht="12.75">
      <c r="K3378" s="160"/>
      <c r="T3378" s="161"/>
      <c r="U3378" s="161"/>
    </row>
    <row r="3379" spans="11:21" s="3" customFormat="1" ht="12.75">
      <c r="K3379" s="160"/>
      <c r="T3379" s="161"/>
      <c r="U3379" s="161"/>
    </row>
    <row r="3380" spans="11:21" s="3" customFormat="1" ht="12.75">
      <c r="K3380" s="160"/>
      <c r="T3380" s="161"/>
      <c r="U3380" s="161"/>
    </row>
    <row r="3381" spans="11:21" s="3" customFormat="1" ht="12.75">
      <c r="K3381" s="160"/>
      <c r="T3381" s="161"/>
      <c r="U3381" s="161"/>
    </row>
    <row r="3382" spans="11:21" s="3" customFormat="1" ht="12.75">
      <c r="K3382" s="160"/>
      <c r="T3382" s="161"/>
      <c r="U3382" s="161"/>
    </row>
    <row r="3383" spans="11:21" s="3" customFormat="1" ht="12.75">
      <c r="K3383" s="160"/>
      <c r="T3383" s="161"/>
      <c r="U3383" s="161"/>
    </row>
    <row r="3384" spans="11:21" s="3" customFormat="1" ht="12.75">
      <c r="K3384" s="160"/>
      <c r="T3384" s="161"/>
      <c r="U3384" s="161"/>
    </row>
    <row r="3385" spans="11:21" s="3" customFormat="1" ht="12.75">
      <c r="K3385" s="160"/>
      <c r="T3385" s="161"/>
      <c r="U3385" s="161"/>
    </row>
    <row r="3386" spans="11:21" s="3" customFormat="1" ht="12.75">
      <c r="K3386" s="160"/>
      <c r="T3386" s="161"/>
      <c r="U3386" s="161"/>
    </row>
    <row r="3387" spans="11:21" s="3" customFormat="1" ht="12.75">
      <c r="K3387" s="160"/>
      <c r="T3387" s="161"/>
      <c r="U3387" s="161"/>
    </row>
    <row r="3388" spans="11:21" s="3" customFormat="1" ht="12.75">
      <c r="K3388" s="160"/>
      <c r="T3388" s="161"/>
      <c r="U3388" s="161"/>
    </row>
    <row r="3389" spans="11:21" s="3" customFormat="1" ht="12.75">
      <c r="K3389" s="160"/>
      <c r="T3389" s="161"/>
      <c r="U3389" s="161"/>
    </row>
    <row r="3390" spans="11:21" s="3" customFormat="1" ht="12.75">
      <c r="K3390" s="160"/>
      <c r="T3390" s="161"/>
      <c r="U3390" s="161"/>
    </row>
    <row r="3391" spans="11:21" s="3" customFormat="1" ht="12.75">
      <c r="K3391" s="160"/>
      <c r="T3391" s="161"/>
      <c r="U3391" s="161"/>
    </row>
    <row r="3392" spans="11:21" s="3" customFormat="1" ht="12.75">
      <c r="K3392" s="160"/>
      <c r="T3392" s="161"/>
      <c r="U3392" s="161"/>
    </row>
    <row r="3393" spans="11:21" s="3" customFormat="1" ht="12.75">
      <c r="K3393" s="160"/>
      <c r="T3393" s="161"/>
      <c r="U3393" s="161"/>
    </row>
    <row r="3394" spans="11:21" s="3" customFormat="1" ht="12.75">
      <c r="K3394" s="160"/>
      <c r="T3394" s="161"/>
      <c r="U3394" s="161"/>
    </row>
    <row r="3395" spans="11:21" s="3" customFormat="1" ht="12.75">
      <c r="K3395" s="160"/>
      <c r="T3395" s="161"/>
      <c r="U3395" s="161"/>
    </row>
    <row r="3396" spans="11:21" s="3" customFormat="1" ht="12.75">
      <c r="K3396" s="160"/>
      <c r="T3396" s="161"/>
      <c r="U3396" s="161"/>
    </row>
    <row r="3397" spans="11:21" s="3" customFormat="1" ht="12.75">
      <c r="K3397" s="160"/>
      <c r="T3397" s="161"/>
      <c r="U3397" s="161"/>
    </row>
    <row r="3398" spans="11:21" s="3" customFormat="1" ht="12.75">
      <c r="K3398" s="160"/>
      <c r="T3398" s="161"/>
      <c r="U3398" s="161"/>
    </row>
    <row r="3399" spans="11:21" s="3" customFormat="1" ht="12.75">
      <c r="K3399" s="160"/>
      <c r="T3399" s="161"/>
      <c r="U3399" s="161"/>
    </row>
    <row r="3400" spans="11:21" s="3" customFormat="1" ht="12.75">
      <c r="K3400" s="160"/>
      <c r="T3400" s="161"/>
      <c r="U3400" s="161"/>
    </row>
    <row r="3401" spans="11:21" s="3" customFormat="1" ht="12.75">
      <c r="K3401" s="160"/>
      <c r="T3401" s="161"/>
      <c r="U3401" s="161"/>
    </row>
    <row r="3402" spans="11:21" s="3" customFormat="1" ht="12.75">
      <c r="K3402" s="160"/>
      <c r="T3402" s="161"/>
      <c r="U3402" s="161"/>
    </row>
    <row r="3403" spans="11:21" s="3" customFormat="1" ht="12.75">
      <c r="K3403" s="160"/>
      <c r="T3403" s="161"/>
      <c r="U3403" s="161"/>
    </row>
    <row r="3404" spans="11:21" s="3" customFormat="1" ht="12.75">
      <c r="K3404" s="160"/>
      <c r="T3404" s="161"/>
      <c r="U3404" s="161"/>
    </row>
    <row r="3405" spans="11:21" s="3" customFormat="1" ht="12.75">
      <c r="K3405" s="160"/>
      <c r="T3405" s="161"/>
      <c r="U3405" s="161"/>
    </row>
    <row r="3406" spans="11:21" s="3" customFormat="1" ht="12.75">
      <c r="K3406" s="160"/>
      <c r="T3406" s="161"/>
      <c r="U3406" s="161"/>
    </row>
    <row r="3407" spans="11:21" s="3" customFormat="1" ht="12.75">
      <c r="K3407" s="160"/>
      <c r="T3407" s="161"/>
      <c r="U3407" s="161"/>
    </row>
    <row r="3408" spans="11:21" s="3" customFormat="1" ht="12.75">
      <c r="K3408" s="160"/>
      <c r="T3408" s="161"/>
      <c r="U3408" s="161"/>
    </row>
    <row r="3409" spans="11:21" s="3" customFormat="1" ht="12.75">
      <c r="K3409" s="160"/>
      <c r="T3409" s="161"/>
      <c r="U3409" s="161"/>
    </row>
    <row r="3410" spans="11:21" s="3" customFormat="1" ht="12.75">
      <c r="K3410" s="160"/>
      <c r="T3410" s="161"/>
      <c r="U3410" s="161"/>
    </row>
    <row r="3411" spans="11:21" s="3" customFormat="1" ht="12.75">
      <c r="K3411" s="160"/>
      <c r="T3411" s="161"/>
      <c r="U3411" s="161"/>
    </row>
    <row r="3412" spans="11:21" s="3" customFormat="1" ht="12.75">
      <c r="K3412" s="160"/>
      <c r="T3412" s="161"/>
      <c r="U3412" s="161"/>
    </row>
    <row r="3413" spans="11:21" s="3" customFormat="1" ht="12.75">
      <c r="K3413" s="160"/>
      <c r="T3413" s="161"/>
      <c r="U3413" s="161"/>
    </row>
    <row r="3414" spans="11:21" s="3" customFormat="1" ht="12.75">
      <c r="K3414" s="160"/>
      <c r="T3414" s="161"/>
      <c r="U3414" s="161"/>
    </row>
    <row r="3415" spans="11:21" s="3" customFormat="1" ht="12.75">
      <c r="K3415" s="160"/>
      <c r="T3415" s="161"/>
      <c r="U3415" s="161"/>
    </row>
    <row r="3416" spans="11:21" s="3" customFormat="1" ht="12.75">
      <c r="K3416" s="160"/>
      <c r="T3416" s="161"/>
      <c r="U3416" s="161"/>
    </row>
    <row r="3417" spans="11:21" s="3" customFormat="1" ht="12.75">
      <c r="K3417" s="160"/>
      <c r="T3417" s="161"/>
      <c r="U3417" s="161"/>
    </row>
    <row r="3418" spans="11:21" s="3" customFormat="1" ht="12.75">
      <c r="K3418" s="160"/>
      <c r="T3418" s="161"/>
      <c r="U3418" s="161"/>
    </row>
    <row r="3419" spans="11:21" s="3" customFormat="1" ht="12.75">
      <c r="K3419" s="160"/>
      <c r="T3419" s="161"/>
      <c r="U3419" s="161"/>
    </row>
    <row r="3420" spans="11:21" s="3" customFormat="1" ht="12.75">
      <c r="K3420" s="160"/>
      <c r="T3420" s="161"/>
      <c r="U3420" s="161"/>
    </row>
    <row r="3421" spans="11:21" s="3" customFormat="1" ht="12.75">
      <c r="K3421" s="160"/>
      <c r="T3421" s="161"/>
      <c r="U3421" s="161"/>
    </row>
    <row r="3422" spans="11:21" s="3" customFormat="1" ht="12.75">
      <c r="K3422" s="160"/>
      <c r="T3422" s="161"/>
      <c r="U3422" s="161"/>
    </row>
    <row r="3423" spans="11:21" s="3" customFormat="1" ht="12.75">
      <c r="K3423" s="160"/>
      <c r="T3423" s="161"/>
      <c r="U3423" s="161"/>
    </row>
    <row r="3424" spans="11:21" s="3" customFormat="1" ht="12.75">
      <c r="K3424" s="160"/>
      <c r="T3424" s="161"/>
      <c r="U3424" s="161"/>
    </row>
    <row r="3425" spans="11:21" s="3" customFormat="1" ht="12.75">
      <c r="K3425" s="160"/>
      <c r="T3425" s="161"/>
      <c r="U3425" s="161"/>
    </row>
    <row r="3426" spans="11:21" s="3" customFormat="1" ht="12.75">
      <c r="K3426" s="160"/>
      <c r="T3426" s="161"/>
      <c r="U3426" s="161"/>
    </row>
    <row r="3427" spans="11:21" s="3" customFormat="1" ht="12.75">
      <c r="K3427" s="160"/>
      <c r="T3427" s="161"/>
      <c r="U3427" s="161"/>
    </row>
    <row r="3428" spans="11:21" s="3" customFormat="1" ht="12.75">
      <c r="K3428" s="160"/>
      <c r="T3428" s="161"/>
      <c r="U3428" s="161"/>
    </row>
    <row r="3429" spans="11:21" s="3" customFormat="1" ht="12.75">
      <c r="K3429" s="160"/>
      <c r="T3429" s="161"/>
      <c r="U3429" s="161"/>
    </row>
    <row r="3430" spans="11:21" s="3" customFormat="1" ht="12.75">
      <c r="K3430" s="160"/>
      <c r="T3430" s="161"/>
      <c r="U3430" s="161"/>
    </row>
    <row r="3431" spans="11:21" s="3" customFormat="1" ht="12.75">
      <c r="K3431" s="160"/>
      <c r="T3431" s="161"/>
      <c r="U3431" s="161"/>
    </row>
    <row r="3432" spans="11:21" s="3" customFormat="1" ht="12.75">
      <c r="K3432" s="160"/>
      <c r="T3432" s="161"/>
      <c r="U3432" s="161"/>
    </row>
    <row r="3433" spans="11:21" s="3" customFormat="1" ht="12.75">
      <c r="K3433" s="160"/>
      <c r="T3433" s="161"/>
      <c r="U3433" s="161"/>
    </row>
    <row r="3434" spans="11:21" s="3" customFormat="1" ht="12.75">
      <c r="K3434" s="160"/>
      <c r="T3434" s="161"/>
      <c r="U3434" s="161"/>
    </row>
    <row r="3435" spans="11:21" s="3" customFormat="1" ht="12.75">
      <c r="K3435" s="160"/>
      <c r="T3435" s="161"/>
      <c r="U3435" s="161"/>
    </row>
    <row r="3436" spans="11:21" s="3" customFormat="1" ht="12.75">
      <c r="K3436" s="160"/>
      <c r="T3436" s="161"/>
      <c r="U3436" s="161"/>
    </row>
    <row r="3437" spans="11:21" s="3" customFormat="1" ht="12.75">
      <c r="K3437" s="160"/>
      <c r="T3437" s="161"/>
      <c r="U3437" s="161"/>
    </row>
    <row r="3438" spans="11:21" s="3" customFormat="1" ht="12.75">
      <c r="K3438" s="160"/>
      <c r="T3438" s="161"/>
      <c r="U3438" s="161"/>
    </row>
    <row r="3439" spans="11:21" s="3" customFormat="1" ht="12.75">
      <c r="K3439" s="160"/>
      <c r="T3439" s="161"/>
      <c r="U3439" s="161"/>
    </row>
    <row r="3440" spans="11:21" s="3" customFormat="1" ht="12.75">
      <c r="K3440" s="160"/>
      <c r="T3440" s="161"/>
      <c r="U3440" s="161"/>
    </row>
    <row r="3441" spans="11:21" s="3" customFormat="1" ht="12.75">
      <c r="K3441" s="160"/>
      <c r="T3441" s="161"/>
      <c r="U3441" s="161"/>
    </row>
    <row r="3442" spans="11:21" s="3" customFormat="1" ht="12.75">
      <c r="K3442" s="160"/>
      <c r="T3442" s="161"/>
      <c r="U3442" s="161"/>
    </row>
    <row r="3443" spans="11:21" s="3" customFormat="1" ht="12.75">
      <c r="K3443" s="160"/>
      <c r="T3443" s="161"/>
      <c r="U3443" s="161"/>
    </row>
    <row r="3444" spans="11:21" s="3" customFormat="1" ht="12.75">
      <c r="K3444" s="160"/>
      <c r="T3444" s="161"/>
      <c r="U3444" s="161"/>
    </row>
    <row r="3445" spans="11:21" s="3" customFormat="1" ht="12.75">
      <c r="K3445" s="160"/>
      <c r="T3445" s="161"/>
      <c r="U3445" s="161"/>
    </row>
    <row r="3446" spans="11:21" s="3" customFormat="1" ht="12.75">
      <c r="K3446" s="160"/>
      <c r="T3446" s="161"/>
      <c r="U3446" s="161"/>
    </row>
    <row r="3447" spans="11:21" s="3" customFormat="1" ht="12.75">
      <c r="K3447" s="160"/>
      <c r="T3447" s="161"/>
      <c r="U3447" s="161"/>
    </row>
    <row r="3448" spans="11:21" s="3" customFormat="1" ht="12.75">
      <c r="K3448" s="160"/>
      <c r="T3448" s="161"/>
      <c r="U3448" s="161"/>
    </row>
    <row r="3449" spans="11:21" s="3" customFormat="1" ht="12.75">
      <c r="K3449" s="160"/>
      <c r="T3449" s="161"/>
      <c r="U3449" s="161"/>
    </row>
    <row r="3450" spans="11:21" s="3" customFormat="1" ht="12.75">
      <c r="K3450" s="160"/>
      <c r="T3450" s="161"/>
      <c r="U3450" s="161"/>
    </row>
    <row r="3451" spans="11:21" s="3" customFormat="1" ht="12.75">
      <c r="K3451" s="160"/>
      <c r="T3451" s="161"/>
      <c r="U3451" s="161"/>
    </row>
    <row r="3452" spans="11:21" s="3" customFormat="1" ht="12.75">
      <c r="K3452" s="160"/>
      <c r="T3452" s="161"/>
      <c r="U3452" s="161"/>
    </row>
    <row r="3453" spans="11:21" s="3" customFormat="1" ht="12.75">
      <c r="K3453" s="160"/>
      <c r="T3453" s="161"/>
      <c r="U3453" s="161"/>
    </row>
    <row r="3454" spans="11:21" s="3" customFormat="1" ht="12.75">
      <c r="K3454" s="160"/>
      <c r="T3454" s="161"/>
      <c r="U3454" s="161"/>
    </row>
    <row r="3455" spans="11:21" s="3" customFormat="1" ht="12.75">
      <c r="K3455" s="160"/>
      <c r="T3455" s="161"/>
      <c r="U3455" s="161"/>
    </row>
    <row r="3456" spans="11:21" s="3" customFormat="1" ht="12.75">
      <c r="K3456" s="160"/>
      <c r="T3456" s="161"/>
      <c r="U3456" s="161"/>
    </row>
    <row r="3457" spans="11:21" s="3" customFormat="1" ht="12.75">
      <c r="K3457" s="160"/>
      <c r="T3457" s="161"/>
      <c r="U3457" s="161"/>
    </row>
    <row r="3458" spans="11:21" s="3" customFormat="1" ht="12.75">
      <c r="K3458" s="160"/>
      <c r="T3458" s="161"/>
      <c r="U3458" s="161"/>
    </row>
    <row r="3459" spans="11:21" s="3" customFormat="1" ht="12.75">
      <c r="K3459" s="160"/>
      <c r="T3459" s="161"/>
      <c r="U3459" s="161"/>
    </row>
    <row r="3460" spans="11:21" s="3" customFormat="1" ht="12.75">
      <c r="K3460" s="160"/>
      <c r="T3460" s="161"/>
      <c r="U3460" s="161"/>
    </row>
    <row r="3461" spans="11:21" s="3" customFormat="1" ht="12.75">
      <c r="K3461" s="160"/>
      <c r="T3461" s="161"/>
      <c r="U3461" s="161"/>
    </row>
    <row r="3462" spans="11:21" s="3" customFormat="1" ht="12.75">
      <c r="K3462" s="160"/>
      <c r="T3462" s="161"/>
      <c r="U3462" s="161"/>
    </row>
    <row r="3463" spans="11:21" s="3" customFormat="1" ht="12.75">
      <c r="K3463" s="160"/>
      <c r="T3463" s="161"/>
      <c r="U3463" s="161"/>
    </row>
    <row r="3464" spans="11:21" s="3" customFormat="1" ht="12.75">
      <c r="K3464" s="160"/>
      <c r="T3464" s="161"/>
      <c r="U3464" s="161"/>
    </row>
    <row r="3465" spans="11:21" s="3" customFormat="1" ht="12.75">
      <c r="K3465" s="160"/>
      <c r="T3465" s="161"/>
      <c r="U3465" s="161"/>
    </row>
    <row r="3466" spans="11:21" s="3" customFormat="1" ht="12.75">
      <c r="K3466" s="160"/>
      <c r="T3466" s="161"/>
      <c r="U3466" s="161"/>
    </row>
    <row r="3467" spans="11:21" s="3" customFormat="1" ht="12.75">
      <c r="K3467" s="160"/>
      <c r="T3467" s="161"/>
      <c r="U3467" s="161"/>
    </row>
    <row r="3468" spans="11:21" s="3" customFormat="1" ht="12.75">
      <c r="K3468" s="160"/>
      <c r="T3468" s="161"/>
      <c r="U3468" s="161"/>
    </row>
    <row r="3469" spans="11:21" s="3" customFormat="1" ht="12.75">
      <c r="K3469" s="160"/>
      <c r="T3469" s="161"/>
      <c r="U3469" s="161"/>
    </row>
    <row r="3470" spans="11:21" s="3" customFormat="1" ht="12.75">
      <c r="K3470" s="160"/>
      <c r="T3470" s="161"/>
      <c r="U3470" s="161"/>
    </row>
    <row r="3471" spans="11:21" s="3" customFormat="1" ht="12.75">
      <c r="K3471" s="160"/>
      <c r="T3471" s="161"/>
      <c r="U3471" s="161"/>
    </row>
    <row r="3472" spans="11:21" s="3" customFormat="1" ht="12.75">
      <c r="K3472" s="160"/>
      <c r="T3472" s="161"/>
      <c r="U3472" s="161"/>
    </row>
    <row r="3473" spans="11:21" s="3" customFormat="1" ht="12.75">
      <c r="K3473" s="160"/>
      <c r="T3473" s="161"/>
      <c r="U3473" s="161"/>
    </row>
    <row r="3474" spans="11:21" s="3" customFormat="1" ht="12.75">
      <c r="K3474" s="160"/>
      <c r="T3474" s="161"/>
      <c r="U3474" s="161"/>
    </row>
    <row r="3475" spans="11:21" s="3" customFormat="1" ht="12.75">
      <c r="K3475" s="160"/>
      <c r="T3475" s="161"/>
      <c r="U3475" s="161"/>
    </row>
    <row r="3476" spans="11:21" s="3" customFormat="1" ht="12.75">
      <c r="K3476" s="160"/>
      <c r="T3476" s="161"/>
      <c r="U3476" s="161"/>
    </row>
    <row r="3477" spans="11:21" s="3" customFormat="1" ht="12.75">
      <c r="K3477" s="160"/>
      <c r="T3477" s="161"/>
      <c r="U3477" s="161"/>
    </row>
    <row r="3478" spans="11:21" s="3" customFormat="1" ht="12.75">
      <c r="K3478" s="160"/>
      <c r="T3478" s="161"/>
      <c r="U3478" s="161"/>
    </row>
    <row r="3479" spans="11:21" s="3" customFormat="1" ht="12.75">
      <c r="K3479" s="160"/>
      <c r="T3479" s="161"/>
      <c r="U3479" s="161"/>
    </row>
    <row r="3480" spans="11:21" s="3" customFormat="1" ht="12.75">
      <c r="K3480" s="160"/>
      <c r="T3480" s="161"/>
      <c r="U3480" s="161"/>
    </row>
    <row r="3481" spans="11:21" s="3" customFormat="1" ht="12.75">
      <c r="K3481" s="160"/>
      <c r="T3481" s="161"/>
      <c r="U3481" s="161"/>
    </row>
    <row r="3482" spans="11:21" s="3" customFormat="1" ht="12.75">
      <c r="K3482" s="160"/>
      <c r="T3482" s="161"/>
      <c r="U3482" s="161"/>
    </row>
    <row r="3483" spans="11:21" s="3" customFormat="1" ht="12.75">
      <c r="K3483" s="160"/>
      <c r="T3483" s="161"/>
      <c r="U3483" s="161"/>
    </row>
    <row r="3484" spans="11:21" s="3" customFormat="1" ht="12.75">
      <c r="K3484" s="160"/>
      <c r="T3484" s="161"/>
      <c r="U3484" s="161"/>
    </row>
    <row r="3485" spans="11:21" s="3" customFormat="1" ht="12.75">
      <c r="K3485" s="160"/>
      <c r="T3485" s="161"/>
      <c r="U3485" s="161"/>
    </row>
    <row r="3486" spans="11:21" s="3" customFormat="1" ht="12.75">
      <c r="K3486" s="160"/>
      <c r="T3486" s="161"/>
      <c r="U3486" s="161"/>
    </row>
    <row r="3487" spans="11:21" s="3" customFormat="1" ht="12.75">
      <c r="K3487" s="160"/>
      <c r="T3487" s="161"/>
      <c r="U3487" s="161"/>
    </row>
    <row r="3488" spans="11:21" s="3" customFormat="1" ht="12.75">
      <c r="K3488" s="160"/>
      <c r="T3488" s="161"/>
      <c r="U3488" s="161"/>
    </row>
    <row r="3489" spans="11:21" s="3" customFormat="1" ht="12.75">
      <c r="K3489" s="160"/>
      <c r="T3489" s="161"/>
      <c r="U3489" s="161"/>
    </row>
    <row r="3490" spans="11:21" s="3" customFormat="1" ht="12.75">
      <c r="K3490" s="160"/>
      <c r="T3490" s="161"/>
      <c r="U3490" s="161"/>
    </row>
    <row r="3491" spans="11:21" s="3" customFormat="1" ht="12.75">
      <c r="K3491" s="160"/>
      <c r="T3491" s="161"/>
      <c r="U3491" s="161"/>
    </row>
    <row r="3492" spans="11:21" s="3" customFormat="1" ht="12.75">
      <c r="K3492" s="160"/>
      <c r="T3492" s="161"/>
      <c r="U3492" s="161"/>
    </row>
    <row r="3493" spans="11:21" s="3" customFormat="1" ht="12.75">
      <c r="K3493" s="160"/>
      <c r="T3493" s="161"/>
      <c r="U3493" s="161"/>
    </row>
    <row r="3494" spans="11:21" s="3" customFormat="1" ht="12.75">
      <c r="K3494" s="160"/>
      <c r="T3494" s="161"/>
      <c r="U3494" s="161"/>
    </row>
    <row r="3495" spans="11:21" s="3" customFormat="1" ht="12.75">
      <c r="K3495" s="160"/>
      <c r="T3495" s="161"/>
      <c r="U3495" s="161"/>
    </row>
    <row r="3496" spans="11:21" s="3" customFormat="1" ht="12.75">
      <c r="K3496" s="160"/>
      <c r="T3496" s="161"/>
      <c r="U3496" s="161"/>
    </row>
    <row r="3497" spans="11:21" s="3" customFormat="1" ht="12.75">
      <c r="K3497" s="160"/>
      <c r="T3497" s="161"/>
      <c r="U3497" s="161"/>
    </row>
    <row r="3498" spans="11:21" s="3" customFormat="1" ht="12.75">
      <c r="K3498" s="160"/>
      <c r="T3498" s="161"/>
      <c r="U3498" s="161"/>
    </row>
    <row r="3499" spans="11:21" s="3" customFormat="1" ht="12.75">
      <c r="K3499" s="160"/>
      <c r="T3499" s="161"/>
      <c r="U3499" s="161"/>
    </row>
    <row r="3500" spans="11:21" s="3" customFormat="1" ht="12.75">
      <c r="K3500" s="160"/>
      <c r="T3500" s="161"/>
      <c r="U3500" s="161"/>
    </row>
    <row r="3501" spans="11:21" s="3" customFormat="1" ht="12.75">
      <c r="K3501" s="160"/>
      <c r="T3501" s="161"/>
      <c r="U3501" s="161"/>
    </row>
    <row r="3502" spans="11:21" s="3" customFormat="1" ht="12.75">
      <c r="K3502" s="160"/>
      <c r="T3502" s="161"/>
      <c r="U3502" s="161"/>
    </row>
    <row r="3503" spans="11:21" s="3" customFormat="1" ht="12.75">
      <c r="K3503" s="160"/>
      <c r="T3503" s="161"/>
      <c r="U3503" s="161"/>
    </row>
    <row r="3504" spans="11:21" s="3" customFormat="1" ht="12.75">
      <c r="K3504" s="160"/>
      <c r="T3504" s="161"/>
      <c r="U3504" s="161"/>
    </row>
    <row r="3505" spans="11:21" s="3" customFormat="1" ht="12.75">
      <c r="K3505" s="160"/>
      <c r="T3505" s="161"/>
      <c r="U3505" s="161"/>
    </row>
    <row r="3506" spans="11:21" s="3" customFormat="1" ht="12.75">
      <c r="K3506" s="160"/>
      <c r="T3506" s="161"/>
      <c r="U3506" s="161"/>
    </row>
    <row r="3507" spans="11:21" s="3" customFormat="1" ht="12.75">
      <c r="K3507" s="160"/>
      <c r="T3507" s="161"/>
      <c r="U3507" s="161"/>
    </row>
    <row r="3508" spans="11:21" s="3" customFormat="1" ht="12.75">
      <c r="K3508" s="160"/>
      <c r="T3508" s="161"/>
      <c r="U3508" s="161"/>
    </row>
    <row r="3509" spans="11:21" s="3" customFormat="1" ht="12.75">
      <c r="K3509" s="160"/>
      <c r="T3509" s="161"/>
      <c r="U3509" s="161"/>
    </row>
    <row r="3510" spans="11:21" s="3" customFormat="1" ht="12.75">
      <c r="K3510" s="160"/>
      <c r="T3510" s="161"/>
      <c r="U3510" s="161"/>
    </row>
    <row r="3511" spans="11:21" s="3" customFormat="1" ht="12.75">
      <c r="K3511" s="160"/>
      <c r="T3511" s="161"/>
      <c r="U3511" s="161"/>
    </row>
    <row r="3512" spans="11:21" s="3" customFormat="1" ht="12.75">
      <c r="K3512" s="160"/>
      <c r="T3512" s="161"/>
      <c r="U3512" s="161"/>
    </row>
    <row r="3513" spans="11:21" s="3" customFormat="1" ht="12.75">
      <c r="K3513" s="160"/>
      <c r="T3513" s="161"/>
      <c r="U3513" s="161"/>
    </row>
    <row r="3514" spans="11:21" s="3" customFormat="1" ht="12.75">
      <c r="K3514" s="160"/>
      <c r="T3514" s="161"/>
      <c r="U3514" s="161"/>
    </row>
    <row r="3515" spans="11:21" s="3" customFormat="1" ht="12.75">
      <c r="K3515" s="160"/>
      <c r="T3515" s="161"/>
      <c r="U3515" s="161"/>
    </row>
    <row r="3516" spans="11:21" s="3" customFormat="1" ht="12.75">
      <c r="K3516" s="160"/>
      <c r="T3516" s="161"/>
      <c r="U3516" s="161"/>
    </row>
    <row r="3517" spans="11:21" s="3" customFormat="1" ht="12.75">
      <c r="K3517" s="160"/>
      <c r="T3517" s="161"/>
      <c r="U3517" s="161"/>
    </row>
    <row r="3518" spans="11:21" s="3" customFormat="1" ht="12.75">
      <c r="K3518" s="160"/>
      <c r="T3518" s="161"/>
      <c r="U3518" s="161"/>
    </row>
    <row r="3519" spans="11:21" s="3" customFormat="1" ht="12.75">
      <c r="K3519" s="160"/>
      <c r="T3519" s="161"/>
      <c r="U3519" s="161"/>
    </row>
    <row r="3520" spans="11:21" s="3" customFormat="1" ht="12.75">
      <c r="K3520" s="160"/>
      <c r="T3520" s="161"/>
      <c r="U3520" s="161"/>
    </row>
    <row r="3521" spans="11:21" s="3" customFormat="1" ht="12.75">
      <c r="K3521" s="160"/>
      <c r="T3521" s="161"/>
      <c r="U3521" s="161"/>
    </row>
    <row r="3522" spans="11:21" s="3" customFormat="1" ht="12.75">
      <c r="K3522" s="160"/>
      <c r="T3522" s="161"/>
      <c r="U3522" s="161"/>
    </row>
    <row r="3523" spans="11:21" s="3" customFormat="1" ht="12.75">
      <c r="K3523" s="160"/>
      <c r="T3523" s="161"/>
      <c r="U3523" s="161"/>
    </row>
    <row r="3524" spans="11:21" s="3" customFormat="1" ht="12.75">
      <c r="K3524" s="160"/>
      <c r="T3524" s="161"/>
      <c r="U3524" s="161"/>
    </row>
    <row r="3525" spans="11:21" s="3" customFormat="1" ht="12.75">
      <c r="K3525" s="160"/>
      <c r="T3525" s="161"/>
      <c r="U3525" s="161"/>
    </row>
    <row r="3526" spans="11:21" s="3" customFormat="1" ht="12.75">
      <c r="K3526" s="160"/>
      <c r="T3526" s="161"/>
      <c r="U3526" s="161"/>
    </row>
    <row r="3527" spans="11:21" s="3" customFormat="1" ht="12.75">
      <c r="K3527" s="160"/>
      <c r="T3527" s="161"/>
      <c r="U3527" s="161"/>
    </row>
    <row r="3528" spans="11:21" s="3" customFormat="1" ht="12.75">
      <c r="K3528" s="160"/>
      <c r="T3528" s="161"/>
      <c r="U3528" s="161"/>
    </row>
    <row r="3529" spans="11:21" s="3" customFormat="1" ht="12.75">
      <c r="K3529" s="160"/>
      <c r="T3529" s="161"/>
      <c r="U3529" s="161"/>
    </row>
    <row r="3530" spans="11:21" s="3" customFormat="1" ht="12.75">
      <c r="K3530" s="160"/>
      <c r="T3530" s="161"/>
      <c r="U3530" s="161"/>
    </row>
    <row r="3531" spans="11:21" s="3" customFormat="1" ht="12.75">
      <c r="K3531" s="160"/>
      <c r="T3531" s="161"/>
      <c r="U3531" s="161"/>
    </row>
    <row r="3532" spans="11:21" s="3" customFormat="1" ht="12.75">
      <c r="K3532" s="160"/>
      <c r="T3532" s="161"/>
      <c r="U3532" s="161"/>
    </row>
    <row r="3533" spans="11:21" s="3" customFormat="1" ht="12.75">
      <c r="K3533" s="160"/>
      <c r="T3533" s="161"/>
      <c r="U3533" s="161"/>
    </row>
    <row r="3534" spans="11:21" s="3" customFormat="1" ht="12.75">
      <c r="K3534" s="160"/>
      <c r="T3534" s="161"/>
      <c r="U3534" s="161"/>
    </row>
    <row r="3535" spans="11:21" s="3" customFormat="1" ht="12.75">
      <c r="K3535" s="160"/>
      <c r="T3535" s="161"/>
      <c r="U3535" s="161"/>
    </row>
    <row r="3536" spans="11:21" s="3" customFormat="1" ht="12.75">
      <c r="K3536" s="160"/>
      <c r="T3536" s="161"/>
      <c r="U3536" s="161"/>
    </row>
    <row r="3537" spans="11:21" s="3" customFormat="1" ht="12.75">
      <c r="K3537" s="160"/>
      <c r="T3537" s="161"/>
      <c r="U3537" s="161"/>
    </row>
    <row r="3538" spans="11:21" s="3" customFormat="1" ht="12.75">
      <c r="K3538" s="160"/>
      <c r="T3538" s="161"/>
      <c r="U3538" s="161"/>
    </row>
    <row r="3539" spans="11:21" s="3" customFormat="1" ht="12.75">
      <c r="K3539" s="160"/>
      <c r="T3539" s="161"/>
      <c r="U3539" s="161"/>
    </row>
    <row r="3540" spans="11:21" s="3" customFormat="1" ht="12.75">
      <c r="K3540" s="160"/>
      <c r="T3540" s="161"/>
      <c r="U3540" s="161"/>
    </row>
    <row r="3541" spans="11:21" s="3" customFormat="1" ht="12.75">
      <c r="K3541" s="160"/>
      <c r="T3541" s="161"/>
      <c r="U3541" s="161"/>
    </row>
    <row r="3542" spans="11:21" s="3" customFormat="1" ht="12.75">
      <c r="K3542" s="160"/>
      <c r="T3542" s="161"/>
      <c r="U3542" s="161"/>
    </row>
    <row r="3543" spans="11:21" s="3" customFormat="1" ht="12.75">
      <c r="K3543" s="160"/>
      <c r="T3543" s="161"/>
      <c r="U3543" s="161"/>
    </row>
    <row r="3544" spans="11:21" s="3" customFormat="1" ht="12.75">
      <c r="K3544" s="160"/>
      <c r="T3544" s="161"/>
      <c r="U3544" s="161"/>
    </row>
    <row r="3545" spans="11:21" s="3" customFormat="1" ht="12.75">
      <c r="K3545" s="160"/>
      <c r="T3545" s="161"/>
      <c r="U3545" s="161"/>
    </row>
    <row r="3546" spans="11:21" s="3" customFormat="1" ht="12.75">
      <c r="K3546" s="160"/>
      <c r="T3546" s="161"/>
      <c r="U3546" s="161"/>
    </row>
    <row r="3547" spans="11:21" s="3" customFormat="1" ht="12.75">
      <c r="K3547" s="160"/>
      <c r="T3547" s="161"/>
      <c r="U3547" s="161"/>
    </row>
    <row r="3548" spans="11:21" s="3" customFormat="1" ht="12.75">
      <c r="K3548" s="160"/>
      <c r="T3548" s="161"/>
      <c r="U3548" s="161"/>
    </row>
    <row r="3549" spans="11:21" s="3" customFormat="1" ht="12.75">
      <c r="K3549" s="160"/>
      <c r="T3549" s="161"/>
      <c r="U3549" s="161"/>
    </row>
    <row r="3550" spans="11:21" s="3" customFormat="1" ht="12.75">
      <c r="K3550" s="160"/>
      <c r="T3550" s="161"/>
      <c r="U3550" s="161"/>
    </row>
    <row r="3551" spans="11:21" s="3" customFormat="1" ht="12.75">
      <c r="K3551" s="160"/>
      <c r="T3551" s="161"/>
      <c r="U3551" s="161"/>
    </row>
    <row r="3552" spans="11:21" s="3" customFormat="1" ht="12.75">
      <c r="K3552" s="160"/>
      <c r="T3552" s="161"/>
      <c r="U3552" s="161"/>
    </row>
    <row r="3553" spans="11:21" s="3" customFormat="1" ht="12.75">
      <c r="K3553" s="160"/>
      <c r="T3553" s="161"/>
      <c r="U3553" s="161"/>
    </row>
    <row r="3554" spans="11:21" s="3" customFormat="1" ht="12.75">
      <c r="K3554" s="160"/>
      <c r="T3554" s="161"/>
      <c r="U3554" s="161"/>
    </row>
    <row r="3555" spans="11:21" s="3" customFormat="1" ht="12.75">
      <c r="K3555" s="160"/>
      <c r="T3555" s="161"/>
      <c r="U3555" s="161"/>
    </row>
    <row r="3556" spans="11:21" s="3" customFormat="1" ht="12.75">
      <c r="K3556" s="160"/>
      <c r="T3556" s="161"/>
      <c r="U3556" s="161"/>
    </row>
    <row r="3557" spans="11:21" s="3" customFormat="1" ht="12.75">
      <c r="K3557" s="160"/>
      <c r="T3557" s="161"/>
      <c r="U3557" s="161"/>
    </row>
    <row r="3558" spans="11:21" s="3" customFormat="1" ht="12.75">
      <c r="K3558" s="160"/>
      <c r="T3558" s="161"/>
      <c r="U3558" s="161"/>
    </row>
    <row r="3559" spans="11:21" s="3" customFormat="1" ht="12.75">
      <c r="K3559" s="160"/>
      <c r="T3559" s="161"/>
      <c r="U3559" s="161"/>
    </row>
    <row r="3560" spans="11:21" s="3" customFormat="1" ht="12.75">
      <c r="K3560" s="160"/>
      <c r="T3560" s="161"/>
      <c r="U3560" s="161"/>
    </row>
    <row r="3561" spans="11:21" s="3" customFormat="1" ht="12.75">
      <c r="K3561" s="160"/>
      <c r="T3561" s="161"/>
      <c r="U3561" s="161"/>
    </row>
    <row r="3562" spans="11:21" s="3" customFormat="1" ht="12.75">
      <c r="K3562" s="160"/>
      <c r="T3562" s="161"/>
      <c r="U3562" s="161"/>
    </row>
    <row r="3563" spans="11:21" s="3" customFormat="1" ht="12.75">
      <c r="K3563" s="160"/>
      <c r="T3563" s="161"/>
      <c r="U3563" s="161"/>
    </row>
    <row r="3564" spans="11:21" s="3" customFormat="1" ht="12.75">
      <c r="K3564" s="160"/>
      <c r="T3564" s="161"/>
      <c r="U3564" s="161"/>
    </row>
    <row r="3565" spans="11:21" s="3" customFormat="1" ht="12.75">
      <c r="K3565" s="160"/>
      <c r="T3565" s="161"/>
      <c r="U3565" s="161"/>
    </row>
    <row r="3566" spans="11:21" s="3" customFormat="1" ht="12.75">
      <c r="K3566" s="160"/>
      <c r="T3566" s="161"/>
      <c r="U3566" s="161"/>
    </row>
    <row r="3567" spans="11:21" s="3" customFormat="1" ht="12.75">
      <c r="K3567" s="160"/>
      <c r="T3567" s="161"/>
      <c r="U3567" s="161"/>
    </row>
    <row r="3568" spans="11:21" s="3" customFormat="1" ht="12.75">
      <c r="K3568" s="160"/>
      <c r="T3568" s="161"/>
      <c r="U3568" s="161"/>
    </row>
    <row r="3569" spans="11:21" s="3" customFormat="1" ht="12.75">
      <c r="K3569" s="160"/>
      <c r="T3569" s="161"/>
      <c r="U3569" s="161"/>
    </row>
    <row r="3570" spans="11:21" s="3" customFormat="1" ht="12.75">
      <c r="K3570" s="160"/>
      <c r="T3570" s="161"/>
      <c r="U3570" s="161"/>
    </row>
    <row r="3571" spans="11:21" s="3" customFormat="1" ht="12.75">
      <c r="K3571" s="160"/>
      <c r="T3571" s="161"/>
      <c r="U3571" s="161"/>
    </row>
    <row r="3572" spans="11:21" s="3" customFormat="1" ht="12.75">
      <c r="K3572" s="160"/>
      <c r="T3572" s="161"/>
      <c r="U3572" s="161"/>
    </row>
    <row r="3573" spans="11:21" s="3" customFormat="1" ht="12.75">
      <c r="K3573" s="160"/>
      <c r="T3573" s="161"/>
      <c r="U3573" s="161"/>
    </row>
    <row r="3574" spans="11:21" s="3" customFormat="1" ht="12.75">
      <c r="K3574" s="160"/>
      <c r="T3574" s="161"/>
      <c r="U3574" s="161"/>
    </row>
    <row r="3575" spans="11:21" s="3" customFormat="1" ht="12.75">
      <c r="K3575" s="160"/>
      <c r="T3575" s="161"/>
      <c r="U3575" s="161"/>
    </row>
    <row r="3576" spans="11:21" s="3" customFormat="1" ht="12.75">
      <c r="K3576" s="160"/>
      <c r="T3576" s="161"/>
      <c r="U3576" s="161"/>
    </row>
    <row r="3577" spans="11:21" s="3" customFormat="1" ht="12.75">
      <c r="K3577" s="160"/>
      <c r="T3577" s="161"/>
      <c r="U3577" s="161"/>
    </row>
    <row r="3578" spans="11:21" s="3" customFormat="1" ht="12.75">
      <c r="K3578" s="160"/>
      <c r="T3578" s="161"/>
      <c r="U3578" s="161"/>
    </row>
    <row r="3579" spans="11:21" s="3" customFormat="1" ht="12.75">
      <c r="K3579" s="160"/>
      <c r="T3579" s="161"/>
      <c r="U3579" s="161"/>
    </row>
    <row r="3580" spans="11:21" s="3" customFormat="1" ht="12.75">
      <c r="K3580" s="160"/>
      <c r="T3580" s="161"/>
      <c r="U3580" s="161"/>
    </row>
    <row r="3581" spans="11:21" s="3" customFormat="1" ht="12.75">
      <c r="K3581" s="160"/>
      <c r="T3581" s="161"/>
      <c r="U3581" s="161"/>
    </row>
    <row r="3582" spans="11:21" s="3" customFormat="1" ht="12.75">
      <c r="K3582" s="160"/>
      <c r="T3582" s="161"/>
      <c r="U3582" s="161"/>
    </row>
    <row r="3583" spans="11:21" s="3" customFormat="1" ht="12.75">
      <c r="K3583" s="160"/>
      <c r="T3583" s="161"/>
      <c r="U3583" s="161"/>
    </row>
    <row r="3584" spans="11:21" s="3" customFormat="1" ht="12.75">
      <c r="K3584" s="160"/>
      <c r="T3584" s="161"/>
      <c r="U3584" s="161"/>
    </row>
    <row r="3585" spans="11:21" s="3" customFormat="1" ht="12.75">
      <c r="K3585" s="160"/>
      <c r="T3585" s="161"/>
      <c r="U3585" s="161"/>
    </row>
    <row r="3586" spans="11:21" s="3" customFormat="1" ht="12.75">
      <c r="K3586" s="160"/>
      <c r="T3586" s="161"/>
      <c r="U3586" s="161"/>
    </row>
    <row r="3587" spans="11:21" s="3" customFormat="1" ht="12.75">
      <c r="K3587" s="160"/>
      <c r="T3587" s="161"/>
      <c r="U3587" s="161"/>
    </row>
    <row r="3588" spans="11:21" s="3" customFormat="1" ht="12.75">
      <c r="K3588" s="160"/>
      <c r="T3588" s="161"/>
      <c r="U3588" s="161"/>
    </row>
    <row r="3589" spans="11:21" s="3" customFormat="1" ht="12.75">
      <c r="K3589" s="160"/>
      <c r="T3589" s="161"/>
      <c r="U3589" s="161"/>
    </row>
    <row r="3590" spans="11:21" s="3" customFormat="1" ht="12.75">
      <c r="K3590" s="160"/>
      <c r="T3590" s="161"/>
      <c r="U3590" s="161"/>
    </row>
    <row r="3591" spans="11:21" s="3" customFormat="1" ht="12.75">
      <c r="K3591" s="160"/>
      <c r="T3591" s="161"/>
      <c r="U3591" s="161"/>
    </row>
    <row r="3592" spans="11:21" s="3" customFormat="1" ht="12.75">
      <c r="K3592" s="160"/>
      <c r="T3592" s="161"/>
      <c r="U3592" s="161"/>
    </row>
    <row r="3593" spans="11:21" s="3" customFormat="1" ht="12.75">
      <c r="K3593" s="160"/>
      <c r="T3593" s="161"/>
      <c r="U3593" s="161"/>
    </row>
    <row r="3594" spans="11:21" s="3" customFormat="1" ht="12.75">
      <c r="K3594" s="160"/>
      <c r="T3594" s="161"/>
      <c r="U3594" s="161"/>
    </row>
    <row r="3595" spans="11:21" s="3" customFormat="1" ht="12.75">
      <c r="K3595" s="160"/>
      <c r="T3595" s="161"/>
      <c r="U3595" s="161"/>
    </row>
    <row r="3596" spans="11:21" s="3" customFormat="1" ht="12.75">
      <c r="K3596" s="160"/>
      <c r="T3596" s="161"/>
      <c r="U3596" s="161"/>
    </row>
    <row r="3597" spans="11:21" s="3" customFormat="1" ht="12.75">
      <c r="K3597" s="160"/>
      <c r="T3597" s="161"/>
      <c r="U3597" s="161"/>
    </row>
    <row r="3598" spans="11:21" s="3" customFormat="1" ht="12.75">
      <c r="K3598" s="160"/>
      <c r="T3598" s="161"/>
      <c r="U3598" s="161"/>
    </row>
    <row r="3599" spans="11:21" s="3" customFormat="1" ht="12.75">
      <c r="K3599" s="160"/>
      <c r="T3599" s="161"/>
      <c r="U3599" s="161"/>
    </row>
    <row r="3600" spans="11:21" s="3" customFormat="1" ht="12.75">
      <c r="K3600" s="160"/>
      <c r="T3600" s="161"/>
      <c r="U3600" s="161"/>
    </row>
    <row r="3601" spans="11:21" s="3" customFormat="1" ht="12.75">
      <c r="K3601" s="160"/>
      <c r="T3601" s="161"/>
      <c r="U3601" s="161"/>
    </row>
    <row r="3602" spans="11:21" s="3" customFormat="1" ht="12.75">
      <c r="K3602" s="160"/>
      <c r="T3602" s="161"/>
      <c r="U3602" s="161"/>
    </row>
    <row r="3603" spans="11:21" s="3" customFormat="1" ht="12.75">
      <c r="K3603" s="160"/>
      <c r="T3603" s="161"/>
      <c r="U3603" s="161"/>
    </row>
    <row r="3604" spans="11:21" s="3" customFormat="1" ht="12.75">
      <c r="K3604" s="160"/>
      <c r="T3604" s="161"/>
      <c r="U3604" s="161"/>
    </row>
    <row r="3605" spans="11:21" s="3" customFormat="1" ht="12.75">
      <c r="K3605" s="160"/>
      <c r="T3605" s="161"/>
      <c r="U3605" s="161"/>
    </row>
    <row r="3606" spans="11:21" s="3" customFormat="1" ht="12.75">
      <c r="K3606" s="160"/>
      <c r="T3606" s="161"/>
      <c r="U3606" s="161"/>
    </row>
    <row r="3607" spans="11:21" s="3" customFormat="1" ht="12.75">
      <c r="K3607" s="160"/>
      <c r="T3607" s="161"/>
      <c r="U3607" s="161"/>
    </row>
    <row r="3608" spans="11:21" s="3" customFormat="1" ht="12.75">
      <c r="K3608" s="160"/>
      <c r="T3608" s="161"/>
      <c r="U3608" s="161"/>
    </row>
    <row r="3609" spans="11:21" s="3" customFormat="1" ht="12.75">
      <c r="K3609" s="160"/>
      <c r="T3609" s="161"/>
      <c r="U3609" s="161"/>
    </row>
    <row r="3610" spans="11:21" s="3" customFormat="1" ht="12.75">
      <c r="K3610" s="160"/>
      <c r="T3610" s="161"/>
      <c r="U3610" s="161"/>
    </row>
    <row r="3611" spans="11:21" s="3" customFormat="1" ht="12.75">
      <c r="K3611" s="160"/>
      <c r="T3611" s="161"/>
      <c r="U3611" s="161"/>
    </row>
    <row r="3612" spans="11:21" s="3" customFormat="1" ht="12.75">
      <c r="K3612" s="160"/>
      <c r="T3612" s="161"/>
      <c r="U3612" s="161"/>
    </row>
    <row r="3613" spans="11:21" s="3" customFormat="1" ht="12.75">
      <c r="K3613" s="160"/>
      <c r="T3613" s="161"/>
      <c r="U3613" s="161"/>
    </row>
    <row r="3614" spans="11:21" s="3" customFormat="1" ht="12.75">
      <c r="K3614" s="160"/>
      <c r="T3614" s="161"/>
      <c r="U3614" s="161"/>
    </row>
    <row r="3615" spans="11:21" s="3" customFormat="1" ht="12.75">
      <c r="K3615" s="160"/>
      <c r="T3615" s="161"/>
      <c r="U3615" s="161"/>
    </row>
    <row r="3616" spans="11:21" s="3" customFormat="1" ht="12.75">
      <c r="K3616" s="160"/>
      <c r="T3616" s="161"/>
      <c r="U3616" s="161"/>
    </row>
    <row r="3617" spans="11:21" s="3" customFormat="1" ht="12.75">
      <c r="K3617" s="160"/>
      <c r="T3617" s="161"/>
      <c r="U3617" s="161"/>
    </row>
    <row r="3618" spans="11:21" s="3" customFormat="1" ht="12.75">
      <c r="K3618" s="160"/>
      <c r="T3618" s="161"/>
      <c r="U3618" s="161"/>
    </row>
    <row r="3619" spans="11:21" s="3" customFormat="1" ht="12.75">
      <c r="K3619" s="160"/>
      <c r="T3619" s="161"/>
      <c r="U3619" s="161"/>
    </row>
    <row r="3620" spans="11:21" s="3" customFormat="1" ht="12.75">
      <c r="K3620" s="160"/>
      <c r="T3620" s="161"/>
      <c r="U3620" s="161"/>
    </row>
    <row r="3621" spans="11:21" s="3" customFormat="1" ht="12.75">
      <c r="K3621" s="160"/>
      <c r="T3621" s="161"/>
      <c r="U3621" s="161"/>
    </row>
    <row r="3622" spans="11:21" s="3" customFormat="1" ht="12.75">
      <c r="K3622" s="160"/>
      <c r="T3622" s="161"/>
      <c r="U3622" s="161"/>
    </row>
    <row r="3623" spans="11:21" s="3" customFormat="1" ht="12.75">
      <c r="K3623" s="160"/>
      <c r="T3623" s="161"/>
      <c r="U3623" s="161"/>
    </row>
    <row r="3624" spans="11:21" s="3" customFormat="1" ht="12.75">
      <c r="K3624" s="160"/>
      <c r="T3624" s="161"/>
      <c r="U3624" s="161"/>
    </row>
    <row r="3625" spans="11:21" s="3" customFormat="1" ht="12.75">
      <c r="K3625" s="160"/>
      <c r="T3625" s="161"/>
      <c r="U3625" s="161"/>
    </row>
    <row r="3626" spans="11:21" s="3" customFormat="1" ht="12.75">
      <c r="K3626" s="160"/>
      <c r="T3626" s="161"/>
      <c r="U3626" s="161"/>
    </row>
    <row r="3627" spans="11:21" s="3" customFormat="1" ht="12.75">
      <c r="K3627" s="160"/>
      <c r="T3627" s="161"/>
      <c r="U3627" s="161"/>
    </row>
    <row r="3628" spans="11:21" s="3" customFormat="1" ht="12.75">
      <c r="K3628" s="160"/>
      <c r="T3628" s="161"/>
      <c r="U3628" s="161"/>
    </row>
    <row r="3629" spans="11:21" s="3" customFormat="1" ht="12.75">
      <c r="K3629" s="160"/>
      <c r="T3629" s="161"/>
      <c r="U3629" s="161"/>
    </row>
    <row r="3630" spans="11:21" s="3" customFormat="1" ht="12.75">
      <c r="K3630" s="160"/>
      <c r="T3630" s="161"/>
      <c r="U3630" s="161"/>
    </row>
    <row r="3631" spans="11:21" s="3" customFormat="1" ht="12.75">
      <c r="K3631" s="160"/>
      <c r="T3631" s="161"/>
      <c r="U3631" s="161"/>
    </row>
    <row r="3632" spans="11:21" s="3" customFormat="1" ht="12.75">
      <c r="K3632" s="160"/>
      <c r="T3632" s="161"/>
      <c r="U3632" s="161"/>
    </row>
    <row r="3633" spans="11:21" s="3" customFormat="1" ht="12.75">
      <c r="K3633" s="160"/>
      <c r="T3633" s="161"/>
      <c r="U3633" s="161"/>
    </row>
    <row r="3634" spans="11:21" s="3" customFormat="1" ht="12.75">
      <c r="K3634" s="160"/>
      <c r="T3634" s="161"/>
      <c r="U3634" s="161"/>
    </row>
    <row r="3635" spans="11:21" s="3" customFormat="1" ht="12.75">
      <c r="K3635" s="160"/>
      <c r="T3635" s="161"/>
      <c r="U3635" s="161"/>
    </row>
    <row r="3636" spans="11:21" s="3" customFormat="1" ht="12.75">
      <c r="K3636" s="160"/>
      <c r="T3636" s="161"/>
      <c r="U3636" s="161"/>
    </row>
    <row r="3637" spans="11:21" s="3" customFormat="1" ht="12.75">
      <c r="K3637" s="160"/>
      <c r="T3637" s="161"/>
      <c r="U3637" s="161"/>
    </row>
    <row r="3638" spans="11:21" s="3" customFormat="1" ht="12.75">
      <c r="K3638" s="160"/>
      <c r="T3638" s="161"/>
      <c r="U3638" s="161"/>
    </row>
    <row r="3639" spans="11:21" s="3" customFormat="1" ht="12.75">
      <c r="K3639" s="160"/>
      <c r="T3639" s="161"/>
      <c r="U3639" s="161"/>
    </row>
    <row r="3640" spans="11:21" s="3" customFormat="1" ht="12.75">
      <c r="K3640" s="160"/>
      <c r="T3640" s="161"/>
      <c r="U3640" s="161"/>
    </row>
    <row r="3641" spans="11:21" s="3" customFormat="1" ht="12.75">
      <c r="K3641" s="160"/>
      <c r="T3641" s="161"/>
      <c r="U3641" s="161"/>
    </row>
    <row r="3642" spans="11:21" s="3" customFormat="1" ht="12.75">
      <c r="K3642" s="160"/>
      <c r="T3642" s="161"/>
      <c r="U3642" s="161"/>
    </row>
    <row r="3643" spans="11:21" s="3" customFormat="1" ht="12.75">
      <c r="K3643" s="160"/>
      <c r="T3643" s="161"/>
      <c r="U3643" s="161"/>
    </row>
    <row r="3644" spans="11:21" s="3" customFormat="1" ht="12.75">
      <c r="K3644" s="160"/>
      <c r="T3644" s="161"/>
      <c r="U3644" s="161"/>
    </row>
    <row r="3645" spans="11:21" s="3" customFormat="1" ht="12.75">
      <c r="K3645" s="160"/>
      <c r="T3645" s="161"/>
      <c r="U3645" s="161"/>
    </row>
    <row r="3646" spans="11:21" s="3" customFormat="1" ht="12.75">
      <c r="K3646" s="160"/>
      <c r="T3646" s="161"/>
      <c r="U3646" s="161"/>
    </row>
    <row r="3647" spans="11:21" s="3" customFormat="1" ht="12.75">
      <c r="K3647" s="160"/>
      <c r="T3647" s="161"/>
      <c r="U3647" s="161"/>
    </row>
    <row r="3648" spans="11:21" s="3" customFormat="1" ht="12.75">
      <c r="K3648" s="160"/>
      <c r="T3648" s="161"/>
      <c r="U3648" s="161"/>
    </row>
    <row r="3649" spans="11:21" s="3" customFormat="1" ht="12.75">
      <c r="K3649" s="160"/>
      <c r="T3649" s="161"/>
      <c r="U3649" s="161"/>
    </row>
    <row r="3650" spans="11:21" s="3" customFormat="1" ht="12.75">
      <c r="K3650" s="160"/>
      <c r="T3650" s="161"/>
      <c r="U3650" s="161"/>
    </row>
    <row r="3651" spans="11:21" s="3" customFormat="1" ht="12.75">
      <c r="K3651" s="160"/>
      <c r="T3651" s="161"/>
      <c r="U3651" s="161"/>
    </row>
    <row r="3652" spans="11:21" s="3" customFormat="1" ht="12.75">
      <c r="K3652" s="160"/>
      <c r="T3652" s="161"/>
      <c r="U3652" s="161"/>
    </row>
    <row r="3653" spans="11:21" s="3" customFormat="1" ht="12.75">
      <c r="K3653" s="160"/>
      <c r="T3653" s="161"/>
      <c r="U3653" s="161"/>
    </row>
    <row r="3654" spans="11:21" s="3" customFormat="1" ht="12.75">
      <c r="K3654" s="160"/>
      <c r="T3654" s="161"/>
      <c r="U3654" s="161"/>
    </row>
    <row r="3655" spans="11:21" s="3" customFormat="1" ht="12.75">
      <c r="K3655" s="160"/>
      <c r="T3655" s="161"/>
      <c r="U3655" s="161"/>
    </row>
    <row r="3656" spans="11:21" s="3" customFormat="1" ht="12.75">
      <c r="K3656" s="160"/>
      <c r="T3656" s="161"/>
      <c r="U3656" s="161"/>
    </row>
    <row r="3657" spans="11:21" s="3" customFormat="1" ht="12.75">
      <c r="K3657" s="160"/>
      <c r="T3657" s="161"/>
      <c r="U3657" s="161"/>
    </row>
    <row r="3658" spans="11:21" s="3" customFormat="1" ht="12.75">
      <c r="K3658" s="160"/>
      <c r="T3658" s="161"/>
      <c r="U3658" s="161"/>
    </row>
    <row r="3659" spans="11:21" s="3" customFormat="1" ht="12.75">
      <c r="K3659" s="160"/>
      <c r="T3659" s="161"/>
      <c r="U3659" s="161"/>
    </row>
    <row r="3660" spans="11:21" s="3" customFormat="1" ht="12.75">
      <c r="K3660" s="160"/>
      <c r="T3660" s="161"/>
      <c r="U3660" s="161"/>
    </row>
    <row r="3661" spans="11:21" s="3" customFormat="1" ht="12.75">
      <c r="K3661" s="160"/>
      <c r="T3661" s="161"/>
      <c r="U3661" s="161"/>
    </row>
    <row r="3662" spans="11:21" s="3" customFormat="1" ht="12.75">
      <c r="K3662" s="160"/>
      <c r="T3662" s="161"/>
      <c r="U3662" s="161"/>
    </row>
    <row r="3663" spans="11:21" s="3" customFormat="1" ht="12.75">
      <c r="K3663" s="160"/>
      <c r="T3663" s="161"/>
      <c r="U3663" s="161"/>
    </row>
    <row r="3664" spans="11:21" s="3" customFormat="1" ht="12.75">
      <c r="K3664" s="160"/>
      <c r="T3664" s="161"/>
      <c r="U3664" s="161"/>
    </row>
    <row r="3665" spans="11:21" s="3" customFormat="1" ht="12.75">
      <c r="K3665" s="160"/>
      <c r="T3665" s="161"/>
      <c r="U3665" s="161"/>
    </row>
    <row r="3666" spans="11:21" s="3" customFormat="1" ht="12.75">
      <c r="K3666" s="160"/>
      <c r="T3666" s="161"/>
      <c r="U3666" s="161"/>
    </row>
    <row r="3667" spans="11:21" s="3" customFormat="1" ht="12.75">
      <c r="K3667" s="160"/>
      <c r="T3667" s="161"/>
      <c r="U3667" s="161"/>
    </row>
    <row r="3668" spans="11:21" s="3" customFormat="1" ht="12.75">
      <c r="K3668" s="160"/>
      <c r="T3668" s="161"/>
      <c r="U3668" s="161"/>
    </row>
    <row r="3669" spans="11:21" s="3" customFormat="1" ht="12.75">
      <c r="K3669" s="160"/>
      <c r="T3669" s="161"/>
      <c r="U3669" s="161"/>
    </row>
    <row r="3670" spans="11:21" s="3" customFormat="1" ht="12.75">
      <c r="K3670" s="160"/>
      <c r="T3670" s="161"/>
      <c r="U3670" s="161"/>
    </row>
    <row r="3671" spans="11:21" s="3" customFormat="1" ht="12.75">
      <c r="K3671" s="160"/>
      <c r="T3671" s="161"/>
      <c r="U3671" s="161"/>
    </row>
    <row r="3672" spans="11:21" s="3" customFormat="1" ht="12.75">
      <c r="K3672" s="160"/>
      <c r="T3672" s="161"/>
      <c r="U3672" s="161"/>
    </row>
    <row r="3673" spans="11:21" s="3" customFormat="1" ht="12.75">
      <c r="K3673" s="160"/>
      <c r="T3673" s="161"/>
      <c r="U3673" s="161"/>
    </row>
    <row r="3674" spans="11:21" s="3" customFormat="1" ht="12.75">
      <c r="K3674" s="160"/>
      <c r="T3674" s="161"/>
      <c r="U3674" s="161"/>
    </row>
    <row r="3675" spans="11:21" s="3" customFormat="1" ht="12.75">
      <c r="K3675" s="160"/>
      <c r="T3675" s="161"/>
      <c r="U3675" s="161"/>
    </row>
    <row r="3676" spans="11:21" s="3" customFormat="1" ht="12.75">
      <c r="K3676" s="160"/>
      <c r="T3676" s="161"/>
      <c r="U3676" s="161"/>
    </row>
    <row r="3677" spans="11:21" s="3" customFormat="1" ht="12.75">
      <c r="K3677" s="160"/>
      <c r="T3677" s="161"/>
      <c r="U3677" s="161"/>
    </row>
    <row r="3678" spans="11:21" s="3" customFormat="1" ht="12.75">
      <c r="K3678" s="160"/>
      <c r="T3678" s="161"/>
      <c r="U3678" s="161"/>
    </row>
    <row r="3679" spans="11:21" s="3" customFormat="1" ht="12.75">
      <c r="K3679" s="160"/>
      <c r="T3679" s="161"/>
      <c r="U3679" s="161"/>
    </row>
    <row r="3680" spans="11:21" s="3" customFormat="1" ht="12.75">
      <c r="K3680" s="160"/>
      <c r="T3680" s="161"/>
      <c r="U3680" s="161"/>
    </row>
    <row r="3681" spans="11:21" s="3" customFormat="1" ht="12.75">
      <c r="K3681" s="160"/>
      <c r="T3681" s="161"/>
      <c r="U3681" s="161"/>
    </row>
    <row r="3682" spans="11:21" s="3" customFormat="1" ht="12.75">
      <c r="K3682" s="160"/>
      <c r="T3682" s="161"/>
      <c r="U3682" s="161"/>
    </row>
    <row r="3683" spans="11:21" s="3" customFormat="1" ht="12.75">
      <c r="K3683" s="160"/>
      <c r="T3683" s="161"/>
      <c r="U3683" s="161"/>
    </row>
    <row r="3684" spans="11:21" s="3" customFormat="1" ht="12.75">
      <c r="K3684" s="160"/>
      <c r="T3684" s="161"/>
      <c r="U3684" s="161"/>
    </row>
    <row r="3685" spans="11:21" s="3" customFormat="1" ht="12.75">
      <c r="K3685" s="160"/>
      <c r="T3685" s="161"/>
      <c r="U3685" s="161"/>
    </row>
    <row r="3686" spans="11:21" s="3" customFormat="1" ht="12.75">
      <c r="K3686" s="160"/>
      <c r="T3686" s="161"/>
      <c r="U3686" s="161"/>
    </row>
    <row r="3687" spans="11:21" s="3" customFormat="1" ht="12.75">
      <c r="K3687" s="160"/>
      <c r="T3687" s="161"/>
      <c r="U3687" s="161"/>
    </row>
    <row r="3688" spans="11:21" s="3" customFormat="1" ht="12.75">
      <c r="K3688" s="160"/>
      <c r="T3688" s="161"/>
      <c r="U3688" s="161"/>
    </row>
    <row r="3689" spans="11:21" s="3" customFormat="1" ht="12.75">
      <c r="K3689" s="160"/>
      <c r="T3689" s="161"/>
      <c r="U3689" s="161"/>
    </row>
    <row r="3690" spans="11:21" s="3" customFormat="1" ht="12.75">
      <c r="K3690" s="160"/>
      <c r="T3690" s="161"/>
      <c r="U3690" s="161"/>
    </row>
    <row r="3691" spans="11:21" s="3" customFormat="1" ht="12.75">
      <c r="K3691" s="160"/>
      <c r="T3691" s="161"/>
      <c r="U3691" s="161"/>
    </row>
    <row r="3692" spans="11:21" s="3" customFormat="1" ht="12.75">
      <c r="K3692" s="160"/>
      <c r="T3692" s="161"/>
      <c r="U3692" s="161"/>
    </row>
    <row r="3693" spans="11:21" s="3" customFormat="1" ht="12.75">
      <c r="K3693" s="160"/>
      <c r="T3693" s="161"/>
      <c r="U3693" s="161"/>
    </row>
    <row r="3694" spans="11:21" s="3" customFormat="1" ht="12.75">
      <c r="K3694" s="160"/>
      <c r="T3694" s="161"/>
      <c r="U3694" s="161"/>
    </row>
    <row r="3695" spans="11:21" s="3" customFormat="1" ht="12.75">
      <c r="K3695" s="160"/>
      <c r="T3695" s="161"/>
      <c r="U3695" s="161"/>
    </row>
    <row r="3696" spans="11:21" s="3" customFormat="1" ht="12.75">
      <c r="K3696" s="160"/>
      <c r="T3696" s="161"/>
      <c r="U3696" s="161"/>
    </row>
    <row r="3697" spans="11:21" s="3" customFormat="1" ht="12.75">
      <c r="K3697" s="160"/>
      <c r="T3697" s="161"/>
      <c r="U3697" s="161"/>
    </row>
    <row r="3698" spans="11:21" s="3" customFormat="1" ht="12.75">
      <c r="K3698" s="160"/>
      <c r="T3698" s="161"/>
      <c r="U3698" s="161"/>
    </row>
    <row r="3699" spans="11:21" s="3" customFormat="1" ht="12.75">
      <c r="K3699" s="160"/>
      <c r="T3699" s="161"/>
      <c r="U3699" s="161"/>
    </row>
    <row r="3700" spans="11:21" s="3" customFormat="1" ht="12.75">
      <c r="K3700" s="160"/>
      <c r="T3700" s="161"/>
      <c r="U3700" s="161"/>
    </row>
    <row r="3701" spans="11:21" s="3" customFormat="1" ht="12.75">
      <c r="K3701" s="160"/>
      <c r="T3701" s="161"/>
      <c r="U3701" s="161"/>
    </row>
    <row r="3702" spans="11:21" s="3" customFormat="1" ht="12.75">
      <c r="K3702" s="160"/>
      <c r="T3702" s="161"/>
      <c r="U3702" s="161"/>
    </row>
    <row r="3703" spans="11:21" s="3" customFormat="1" ht="12.75">
      <c r="K3703" s="160"/>
      <c r="T3703" s="161"/>
      <c r="U3703" s="161"/>
    </row>
    <row r="3704" spans="11:21" s="3" customFormat="1" ht="12.75">
      <c r="K3704" s="160"/>
      <c r="T3704" s="161"/>
      <c r="U3704" s="161"/>
    </row>
    <row r="3705" spans="11:21" s="3" customFormat="1" ht="12.75">
      <c r="K3705" s="160"/>
      <c r="T3705" s="161"/>
      <c r="U3705" s="161"/>
    </row>
    <row r="3706" spans="11:21" s="3" customFormat="1" ht="12.75">
      <c r="K3706" s="160"/>
      <c r="T3706" s="161"/>
      <c r="U3706" s="161"/>
    </row>
    <row r="3707" spans="11:21" s="3" customFormat="1" ht="12.75">
      <c r="K3707" s="160"/>
      <c r="T3707" s="161"/>
      <c r="U3707" s="161"/>
    </row>
    <row r="3708" spans="11:21" s="3" customFormat="1" ht="12.75">
      <c r="K3708" s="160"/>
      <c r="T3708" s="161"/>
      <c r="U3708" s="161"/>
    </row>
    <row r="3709" spans="11:21" s="3" customFormat="1" ht="12.75">
      <c r="K3709" s="160"/>
      <c r="T3709" s="161"/>
      <c r="U3709" s="161"/>
    </row>
    <row r="3710" spans="11:21" s="3" customFormat="1" ht="12.75">
      <c r="K3710" s="160"/>
      <c r="T3710" s="161"/>
      <c r="U3710" s="161"/>
    </row>
    <row r="3711" spans="11:21" s="3" customFormat="1" ht="12.75">
      <c r="K3711" s="160"/>
      <c r="T3711" s="161"/>
      <c r="U3711" s="161"/>
    </row>
    <row r="3712" spans="11:21" s="3" customFormat="1" ht="12.75">
      <c r="K3712" s="160"/>
      <c r="T3712" s="161"/>
      <c r="U3712" s="161"/>
    </row>
    <row r="3713" spans="11:21" s="3" customFormat="1" ht="12.75">
      <c r="K3713" s="160"/>
      <c r="T3713" s="161"/>
      <c r="U3713" s="161"/>
    </row>
    <row r="3714" spans="11:21" s="3" customFormat="1" ht="12.75">
      <c r="K3714" s="160"/>
      <c r="T3714" s="161"/>
      <c r="U3714" s="161"/>
    </row>
    <row r="3715" spans="11:21" s="3" customFormat="1" ht="12.75">
      <c r="K3715" s="160"/>
      <c r="T3715" s="161"/>
      <c r="U3715" s="161"/>
    </row>
    <row r="3716" spans="11:21" s="3" customFormat="1" ht="12.75">
      <c r="K3716" s="160"/>
      <c r="T3716" s="161"/>
      <c r="U3716" s="161"/>
    </row>
    <row r="3717" spans="11:21" s="3" customFormat="1" ht="12.75">
      <c r="K3717" s="160"/>
      <c r="T3717" s="161"/>
      <c r="U3717" s="161"/>
    </row>
    <row r="3718" spans="11:21" s="3" customFormat="1" ht="12.75">
      <c r="K3718" s="160"/>
      <c r="T3718" s="161"/>
      <c r="U3718" s="161"/>
    </row>
    <row r="3719" spans="11:21" s="3" customFormat="1" ht="12.75">
      <c r="K3719" s="160"/>
      <c r="T3719" s="161"/>
      <c r="U3719" s="161"/>
    </row>
    <row r="3720" spans="11:21" s="3" customFormat="1" ht="12.75">
      <c r="K3720" s="160"/>
      <c r="T3720" s="161"/>
      <c r="U3720" s="161"/>
    </row>
    <row r="3721" spans="11:21" s="3" customFormat="1" ht="12.75">
      <c r="K3721" s="160"/>
      <c r="T3721" s="161"/>
      <c r="U3721" s="161"/>
    </row>
    <row r="3722" spans="11:21" s="3" customFormat="1" ht="12.75">
      <c r="K3722" s="160"/>
      <c r="T3722" s="161"/>
      <c r="U3722" s="161"/>
    </row>
    <row r="3723" spans="11:21" s="3" customFormat="1" ht="12.75">
      <c r="K3723" s="160"/>
      <c r="T3723" s="161"/>
      <c r="U3723" s="161"/>
    </row>
    <row r="3724" spans="11:21" s="3" customFormat="1" ht="12.75">
      <c r="K3724" s="160"/>
      <c r="T3724" s="161"/>
      <c r="U3724" s="161"/>
    </row>
    <row r="3725" spans="11:21" s="3" customFormat="1" ht="12.75">
      <c r="K3725" s="160"/>
      <c r="T3725" s="161"/>
      <c r="U3725" s="161"/>
    </row>
    <row r="3726" spans="11:21" s="3" customFormat="1" ht="12.75">
      <c r="K3726" s="160"/>
      <c r="T3726" s="161"/>
      <c r="U3726" s="161"/>
    </row>
    <row r="3727" spans="11:21" s="3" customFormat="1" ht="12.75">
      <c r="K3727" s="160"/>
      <c r="T3727" s="161"/>
      <c r="U3727" s="161"/>
    </row>
    <row r="3728" spans="11:21" s="3" customFormat="1" ht="12.75">
      <c r="K3728" s="160"/>
      <c r="T3728" s="161"/>
      <c r="U3728" s="161"/>
    </row>
    <row r="3729" spans="11:21" s="3" customFormat="1" ht="12.75">
      <c r="K3729" s="160"/>
      <c r="T3729" s="161"/>
      <c r="U3729" s="161"/>
    </row>
    <row r="3730" spans="11:21" s="3" customFormat="1" ht="12.75">
      <c r="K3730" s="160"/>
      <c r="T3730" s="161"/>
      <c r="U3730" s="161"/>
    </row>
    <row r="3731" spans="11:21" s="3" customFormat="1" ht="12.75">
      <c r="K3731" s="160"/>
      <c r="T3731" s="161"/>
      <c r="U3731" s="161"/>
    </row>
    <row r="3732" spans="11:21" s="3" customFormat="1" ht="12.75">
      <c r="K3732" s="160"/>
      <c r="T3732" s="161"/>
      <c r="U3732" s="161"/>
    </row>
    <row r="3733" spans="11:21" s="3" customFormat="1" ht="12.75">
      <c r="K3733" s="160"/>
      <c r="T3733" s="161"/>
      <c r="U3733" s="161"/>
    </row>
    <row r="3734" spans="11:21" s="3" customFormat="1" ht="12.75">
      <c r="K3734" s="160"/>
      <c r="T3734" s="161"/>
      <c r="U3734" s="161"/>
    </row>
    <row r="3735" spans="11:21" s="3" customFormat="1" ht="12.75">
      <c r="K3735" s="160"/>
      <c r="T3735" s="161"/>
      <c r="U3735" s="161"/>
    </row>
    <row r="3736" spans="11:21" s="3" customFormat="1" ht="12.75">
      <c r="K3736" s="160"/>
      <c r="T3736" s="161"/>
      <c r="U3736" s="161"/>
    </row>
    <row r="3737" spans="11:21" s="3" customFormat="1" ht="12.75">
      <c r="K3737" s="160"/>
      <c r="T3737" s="161"/>
      <c r="U3737" s="161"/>
    </row>
    <row r="3738" spans="11:21" s="3" customFormat="1" ht="12.75">
      <c r="K3738" s="160"/>
      <c r="T3738" s="161"/>
      <c r="U3738" s="161"/>
    </row>
    <row r="3739" spans="11:21" s="3" customFormat="1" ht="12.75">
      <c r="K3739" s="160"/>
      <c r="T3739" s="161"/>
      <c r="U3739" s="161"/>
    </row>
    <row r="3740" spans="11:21" s="3" customFormat="1" ht="12.75">
      <c r="K3740" s="160"/>
      <c r="T3740" s="161"/>
      <c r="U3740" s="161"/>
    </row>
    <row r="3741" spans="11:21" s="3" customFormat="1" ht="12.75">
      <c r="K3741" s="160"/>
      <c r="T3741" s="161"/>
      <c r="U3741" s="161"/>
    </row>
    <row r="3742" spans="11:21" s="3" customFormat="1" ht="12.75">
      <c r="K3742" s="160"/>
      <c r="T3742" s="161"/>
      <c r="U3742" s="161"/>
    </row>
    <row r="3743" spans="11:21" s="3" customFormat="1" ht="12.75">
      <c r="K3743" s="160"/>
      <c r="T3743" s="161"/>
      <c r="U3743" s="161"/>
    </row>
    <row r="3744" spans="11:21" s="3" customFormat="1" ht="12.75">
      <c r="K3744" s="160"/>
      <c r="T3744" s="161"/>
      <c r="U3744" s="161"/>
    </row>
    <row r="3745" spans="11:21" s="3" customFormat="1" ht="12.75">
      <c r="K3745" s="160"/>
      <c r="T3745" s="161"/>
      <c r="U3745" s="161"/>
    </row>
    <row r="3746" spans="11:21" s="3" customFormat="1" ht="12.75">
      <c r="K3746" s="160"/>
      <c r="T3746" s="161"/>
      <c r="U3746" s="161"/>
    </row>
    <row r="3747" spans="11:21" s="3" customFormat="1" ht="12.75">
      <c r="K3747" s="160"/>
      <c r="T3747" s="161"/>
      <c r="U3747" s="161"/>
    </row>
    <row r="3748" spans="11:21" s="3" customFormat="1" ht="12.75">
      <c r="K3748" s="160"/>
      <c r="T3748" s="161"/>
      <c r="U3748" s="161"/>
    </row>
    <row r="3749" spans="11:21" s="3" customFormat="1" ht="12.75">
      <c r="K3749" s="160"/>
      <c r="T3749" s="161"/>
      <c r="U3749" s="161"/>
    </row>
    <row r="3750" spans="11:21" s="3" customFormat="1" ht="12.75">
      <c r="K3750" s="160"/>
      <c r="T3750" s="161"/>
      <c r="U3750" s="161"/>
    </row>
    <row r="3751" spans="11:21" s="3" customFormat="1" ht="12.75">
      <c r="K3751" s="160"/>
      <c r="T3751" s="161"/>
      <c r="U3751" s="161"/>
    </row>
    <row r="3752" spans="11:21" s="3" customFormat="1" ht="12.75">
      <c r="K3752" s="160"/>
      <c r="T3752" s="161"/>
      <c r="U3752" s="161"/>
    </row>
    <row r="3753" spans="11:21" s="3" customFormat="1" ht="12.75">
      <c r="K3753" s="160"/>
      <c r="T3753" s="161"/>
      <c r="U3753" s="161"/>
    </row>
    <row r="3754" spans="11:21" s="3" customFormat="1" ht="12.75">
      <c r="K3754" s="160"/>
      <c r="T3754" s="161"/>
      <c r="U3754" s="161"/>
    </row>
    <row r="3755" spans="11:21" s="3" customFormat="1" ht="12.75">
      <c r="K3755" s="160"/>
      <c r="T3755" s="161"/>
      <c r="U3755" s="161"/>
    </row>
    <row r="3756" spans="11:21" s="3" customFormat="1" ht="12.75">
      <c r="K3756" s="160"/>
      <c r="T3756" s="161"/>
      <c r="U3756" s="161"/>
    </row>
    <row r="3757" spans="11:21" s="3" customFormat="1" ht="12.75">
      <c r="K3757" s="160"/>
      <c r="T3757" s="161"/>
      <c r="U3757" s="161"/>
    </row>
    <row r="3758" spans="11:21" s="3" customFormat="1" ht="12.75">
      <c r="K3758" s="160"/>
      <c r="T3758" s="161"/>
      <c r="U3758" s="161"/>
    </row>
    <row r="3759" spans="11:21" s="3" customFormat="1" ht="12.75">
      <c r="K3759" s="160"/>
      <c r="T3759" s="161"/>
      <c r="U3759" s="161"/>
    </row>
    <row r="3760" spans="11:21" s="3" customFormat="1" ht="12.75">
      <c r="K3760" s="160"/>
      <c r="T3760" s="161"/>
      <c r="U3760" s="161"/>
    </row>
    <row r="3761" spans="11:21" s="3" customFormat="1" ht="12.75">
      <c r="K3761" s="160"/>
      <c r="T3761" s="161"/>
      <c r="U3761" s="161"/>
    </row>
    <row r="3762" spans="11:21" s="3" customFormat="1" ht="12.75">
      <c r="K3762" s="160"/>
      <c r="T3762" s="161"/>
      <c r="U3762" s="161"/>
    </row>
    <row r="3763" spans="11:21" s="3" customFormat="1" ht="12.75">
      <c r="K3763" s="160"/>
      <c r="T3763" s="161"/>
      <c r="U3763" s="161"/>
    </row>
    <row r="3764" spans="11:21" s="3" customFormat="1" ht="12.75">
      <c r="K3764" s="160"/>
      <c r="T3764" s="161"/>
      <c r="U3764" s="161"/>
    </row>
    <row r="3765" spans="11:21" s="3" customFormat="1" ht="12.75">
      <c r="K3765" s="160"/>
      <c r="T3765" s="161"/>
      <c r="U3765" s="161"/>
    </row>
    <row r="3766" spans="11:21" s="3" customFormat="1" ht="12.75">
      <c r="K3766" s="160"/>
      <c r="T3766" s="161"/>
      <c r="U3766" s="161"/>
    </row>
    <row r="3767" spans="11:21" s="3" customFormat="1" ht="12.75">
      <c r="K3767" s="160"/>
      <c r="T3767" s="161"/>
      <c r="U3767" s="161"/>
    </row>
    <row r="3768" spans="11:21" s="3" customFormat="1" ht="12.75">
      <c r="K3768" s="160"/>
      <c r="T3768" s="161"/>
      <c r="U3768" s="161"/>
    </row>
    <row r="3769" spans="11:21" s="3" customFormat="1" ht="12.75">
      <c r="K3769" s="160"/>
      <c r="T3769" s="161"/>
      <c r="U3769" s="161"/>
    </row>
    <row r="3770" spans="11:21" s="3" customFormat="1" ht="12.75">
      <c r="K3770" s="160"/>
      <c r="T3770" s="161"/>
      <c r="U3770" s="161"/>
    </row>
    <row r="3771" spans="11:21" s="3" customFormat="1" ht="12.75">
      <c r="K3771" s="160"/>
      <c r="T3771" s="161"/>
      <c r="U3771" s="161"/>
    </row>
    <row r="3772" spans="11:21" s="3" customFormat="1" ht="12.75">
      <c r="K3772" s="160"/>
      <c r="T3772" s="161"/>
      <c r="U3772" s="161"/>
    </row>
    <row r="3773" spans="11:21" s="3" customFormat="1" ht="12.75">
      <c r="K3773" s="160"/>
      <c r="T3773" s="161"/>
      <c r="U3773" s="161"/>
    </row>
    <row r="3774" spans="11:21" s="3" customFormat="1" ht="12.75">
      <c r="K3774" s="160"/>
      <c r="T3774" s="161"/>
      <c r="U3774" s="161"/>
    </row>
    <row r="3775" spans="11:21" s="3" customFormat="1" ht="12.75">
      <c r="K3775" s="160"/>
      <c r="T3775" s="161"/>
      <c r="U3775" s="161"/>
    </row>
    <row r="3776" spans="11:21" s="3" customFormat="1" ht="12.75">
      <c r="K3776" s="160"/>
      <c r="T3776" s="161"/>
      <c r="U3776" s="161"/>
    </row>
    <row r="3777" spans="11:21" s="3" customFormat="1" ht="12.75">
      <c r="K3777" s="160"/>
      <c r="T3777" s="161"/>
      <c r="U3777" s="161"/>
    </row>
    <row r="3778" spans="11:21" s="3" customFormat="1" ht="12.75">
      <c r="K3778" s="160"/>
      <c r="T3778" s="161"/>
      <c r="U3778" s="161"/>
    </row>
    <row r="3779" spans="11:21" s="3" customFormat="1" ht="12.75">
      <c r="K3779" s="160"/>
      <c r="T3779" s="161"/>
      <c r="U3779" s="161"/>
    </row>
    <row r="3780" spans="11:21" s="3" customFormat="1" ht="12.75">
      <c r="K3780" s="160"/>
      <c r="T3780" s="161"/>
      <c r="U3780" s="161"/>
    </row>
    <row r="3781" spans="11:21" s="3" customFormat="1" ht="12.75">
      <c r="K3781" s="160"/>
      <c r="T3781" s="161"/>
      <c r="U3781" s="161"/>
    </row>
    <row r="3782" spans="11:21" s="3" customFormat="1" ht="12.75">
      <c r="K3782" s="160"/>
      <c r="T3782" s="161"/>
      <c r="U3782" s="161"/>
    </row>
    <row r="3783" spans="11:21" s="3" customFormat="1" ht="12.75">
      <c r="K3783" s="160"/>
      <c r="T3783" s="161"/>
      <c r="U3783" s="161"/>
    </row>
    <row r="3784" spans="11:21" s="3" customFormat="1" ht="12.75">
      <c r="K3784" s="160"/>
      <c r="T3784" s="161"/>
      <c r="U3784" s="161"/>
    </row>
    <row r="3785" spans="11:21" s="3" customFormat="1" ht="12.75">
      <c r="K3785" s="160"/>
      <c r="T3785" s="161"/>
      <c r="U3785" s="161"/>
    </row>
    <row r="3786" spans="11:21" s="3" customFormat="1" ht="12.75">
      <c r="K3786" s="160"/>
      <c r="T3786" s="161"/>
      <c r="U3786" s="161"/>
    </row>
    <row r="3787" spans="11:21" s="3" customFormat="1" ht="12.75">
      <c r="K3787" s="160"/>
      <c r="T3787" s="161"/>
      <c r="U3787" s="161"/>
    </row>
    <row r="3788" spans="11:21" s="3" customFormat="1" ht="12.75">
      <c r="K3788" s="160"/>
      <c r="T3788" s="161"/>
      <c r="U3788" s="161"/>
    </row>
    <row r="3789" spans="11:21" s="3" customFormat="1" ht="12.75">
      <c r="K3789" s="160"/>
      <c r="T3789" s="161"/>
      <c r="U3789" s="161"/>
    </row>
    <row r="3790" spans="11:21" s="3" customFormat="1" ht="12.75">
      <c r="K3790" s="160"/>
      <c r="T3790" s="161"/>
      <c r="U3790" s="161"/>
    </row>
    <row r="3791" spans="11:21" s="3" customFormat="1" ht="12.75">
      <c r="K3791" s="160"/>
      <c r="T3791" s="161"/>
      <c r="U3791" s="161"/>
    </row>
    <row r="3792" spans="11:21" s="3" customFormat="1" ht="12.75">
      <c r="K3792" s="160"/>
      <c r="T3792" s="161"/>
      <c r="U3792" s="161"/>
    </row>
    <row r="3793" spans="11:21" s="3" customFormat="1" ht="12.75">
      <c r="K3793" s="160"/>
      <c r="T3793" s="161"/>
      <c r="U3793" s="161"/>
    </row>
    <row r="3794" spans="11:21" s="3" customFormat="1" ht="12.75">
      <c r="K3794" s="160"/>
      <c r="T3794" s="161"/>
      <c r="U3794" s="161"/>
    </row>
    <row r="3795" spans="11:21" s="3" customFormat="1" ht="12.75">
      <c r="K3795" s="160"/>
      <c r="T3795" s="161"/>
      <c r="U3795" s="161"/>
    </row>
    <row r="3796" spans="11:21" s="3" customFormat="1" ht="12.75">
      <c r="K3796" s="160"/>
      <c r="T3796" s="161"/>
      <c r="U3796" s="161"/>
    </row>
    <row r="3797" spans="11:21" s="3" customFormat="1" ht="12.75">
      <c r="K3797" s="160"/>
      <c r="T3797" s="161"/>
      <c r="U3797" s="161"/>
    </row>
    <row r="3798" spans="11:21" s="3" customFormat="1" ht="12.75">
      <c r="K3798" s="160"/>
      <c r="T3798" s="161"/>
      <c r="U3798" s="161"/>
    </row>
    <row r="3799" spans="11:21" s="3" customFormat="1" ht="12.75">
      <c r="K3799" s="160"/>
      <c r="T3799" s="161"/>
      <c r="U3799" s="161"/>
    </row>
    <row r="3800" spans="11:21" s="3" customFormat="1" ht="12.75">
      <c r="K3800" s="160"/>
      <c r="T3800" s="161"/>
      <c r="U3800" s="161"/>
    </row>
    <row r="3801" spans="11:21" s="3" customFormat="1" ht="12.75">
      <c r="K3801" s="160"/>
      <c r="T3801" s="161"/>
      <c r="U3801" s="161"/>
    </row>
    <row r="3802" spans="11:21" s="3" customFormat="1" ht="12.75">
      <c r="K3802" s="160"/>
      <c r="T3802" s="161"/>
      <c r="U3802" s="161"/>
    </row>
  </sheetData>
  <sheetProtection/>
  <mergeCells count="99">
    <mergeCell ref="C172:H174"/>
    <mergeCell ref="T4:U4"/>
    <mergeCell ref="A147:H148"/>
    <mergeCell ref="C75:H76"/>
    <mergeCell ref="A4:H4"/>
    <mergeCell ref="C121:H125"/>
    <mergeCell ref="C110:H114"/>
    <mergeCell ref="C141:H143"/>
    <mergeCell ref="C77:H83"/>
    <mergeCell ref="A1:U1"/>
    <mergeCell ref="C99:H100"/>
    <mergeCell ref="C107:H109"/>
    <mergeCell ref="D16:H16"/>
    <mergeCell ref="C24:H24"/>
    <mergeCell ref="D20:H20"/>
    <mergeCell ref="D21:H21"/>
    <mergeCell ref="D22:H23"/>
    <mergeCell ref="D18:H18"/>
    <mergeCell ref="D11:H11"/>
    <mergeCell ref="D12:H12"/>
    <mergeCell ref="D17:H17"/>
    <mergeCell ref="D15:H15"/>
    <mergeCell ref="C14:H14"/>
    <mergeCell ref="O4:R4"/>
    <mergeCell ref="A5:H5"/>
    <mergeCell ref="J4:M4"/>
    <mergeCell ref="D10:H10"/>
    <mergeCell ref="C8:H9"/>
    <mergeCell ref="D26:H26"/>
    <mergeCell ref="D13:H13"/>
    <mergeCell ref="T201:U201"/>
    <mergeCell ref="B120:H120"/>
    <mergeCell ref="C126:H128"/>
    <mergeCell ref="C132:H134"/>
    <mergeCell ref="C137:H140"/>
    <mergeCell ref="C184:H185"/>
    <mergeCell ref="C181:H183"/>
    <mergeCell ref="C57:H60"/>
    <mergeCell ref="C45:H47"/>
    <mergeCell ref="D36:H36"/>
    <mergeCell ref="C37:H37"/>
    <mergeCell ref="D38:H38"/>
    <mergeCell ref="D39:H39"/>
    <mergeCell ref="D40:H40"/>
    <mergeCell ref="D42:H43"/>
    <mergeCell ref="C19:H19"/>
    <mergeCell ref="C41:H41"/>
    <mergeCell ref="C34:H34"/>
    <mergeCell ref="D28:H29"/>
    <mergeCell ref="D32:H33"/>
    <mergeCell ref="D31:H31"/>
    <mergeCell ref="D27:H27"/>
    <mergeCell ref="D25:H25"/>
    <mergeCell ref="C30:H30"/>
    <mergeCell ref="D35:H35"/>
    <mergeCell ref="A62:H62"/>
    <mergeCell ref="C66:H67"/>
    <mergeCell ref="C68:H69"/>
    <mergeCell ref="B63:H63"/>
    <mergeCell ref="C48:H49"/>
    <mergeCell ref="C50:H51"/>
    <mergeCell ref="C52:H54"/>
    <mergeCell ref="C55:H56"/>
    <mergeCell ref="C72:H73"/>
    <mergeCell ref="B74:H74"/>
    <mergeCell ref="C97:H98"/>
    <mergeCell ref="B103:H103"/>
    <mergeCell ref="B135:H136"/>
    <mergeCell ref="C115:H119"/>
    <mergeCell ref="C129:H131"/>
    <mergeCell ref="C144:H145"/>
    <mergeCell ref="C169:H171"/>
    <mergeCell ref="B149:H149"/>
    <mergeCell ref="C165:H168"/>
    <mergeCell ref="C157:H158"/>
    <mergeCell ref="C150:H153"/>
    <mergeCell ref="C159:H160"/>
    <mergeCell ref="C161:H163"/>
    <mergeCell ref="B164:H164"/>
    <mergeCell ref="C154:H156"/>
    <mergeCell ref="C193:H195"/>
    <mergeCell ref="C175:H176"/>
    <mergeCell ref="C177:H177"/>
    <mergeCell ref="C178:H179"/>
    <mergeCell ref="B180:H180"/>
    <mergeCell ref="C196:H198"/>
    <mergeCell ref="C186:H186"/>
    <mergeCell ref="B187:H187"/>
    <mergeCell ref="C188:H192"/>
    <mergeCell ref="B6:H7"/>
    <mergeCell ref="C64:H65"/>
    <mergeCell ref="C84:H86"/>
    <mergeCell ref="C104:H106"/>
    <mergeCell ref="C87:H88"/>
    <mergeCell ref="B89:H89"/>
    <mergeCell ref="C90:H92"/>
    <mergeCell ref="C93:H96"/>
    <mergeCell ref="A101:H102"/>
    <mergeCell ref="C70:H71"/>
  </mergeCells>
  <printOptions/>
  <pageMargins left="0.15" right="0" top="0.25" bottom="0.25" header="0.5" footer="0.27"/>
  <pageSetup horizontalDpi="600" verticalDpi="600" orientation="landscape" paperSize="9" r:id="rId1"/>
  <rowBreaks count="5" manualBreakCount="5">
    <brk id="61" max="255" man="1"/>
    <brk id="100" max="255" man="1"/>
    <brk id="134" max="255" man="1"/>
    <brk id="146" max="255" man="1"/>
    <brk id="179" max="255" man="1"/>
  </rowBreaks>
</worksheet>
</file>

<file path=xl/worksheets/sheet2.xml><?xml version="1.0" encoding="utf-8"?>
<worksheet xmlns="http://schemas.openxmlformats.org/spreadsheetml/2006/main" xmlns:r="http://schemas.openxmlformats.org/officeDocument/2006/relationships">
  <dimension ref="A1:S791"/>
  <sheetViews>
    <sheetView zoomScalePageLayoutView="0" workbookViewId="0" topLeftCell="F150">
      <selection activeCell="A155" sqref="A155:H158"/>
    </sheetView>
  </sheetViews>
  <sheetFormatPr defaultColWidth="9.140625" defaultRowHeight="12.75"/>
  <cols>
    <col min="1" max="2" width="4.57421875" style="0" customWidth="1"/>
    <col min="3" max="3" width="3.8515625" style="0" customWidth="1"/>
    <col min="5" max="5" width="9.28125" style="0" customWidth="1"/>
    <col min="9" max="9" width="2.57421875" style="0" customWidth="1"/>
    <col min="10" max="10" width="4.57421875" style="37" customWidth="1"/>
    <col min="11" max="11" width="6.28125" style="0" customWidth="1"/>
    <col min="12" max="12" width="8.7109375" style="0" customWidth="1"/>
    <col min="13" max="13" width="2.421875" style="0" customWidth="1"/>
    <col min="14" max="14" width="4.57421875" style="5" customWidth="1"/>
    <col min="15" max="15" width="9.421875" style="0" customWidth="1"/>
    <col min="16" max="16" width="7.57421875" style="0" customWidth="1"/>
    <col min="17" max="17" width="2.57421875" style="0" customWidth="1"/>
    <col min="18" max="18" width="10.28125" style="1" customWidth="1"/>
    <col min="19" max="19" width="11.7109375" style="1" customWidth="1"/>
    <col min="25" max="25" width="9.00390625" style="0" customWidth="1"/>
  </cols>
  <sheetData>
    <row r="1" spans="1:19" ht="15.75">
      <c r="A1" s="194" t="s">
        <v>130</v>
      </c>
      <c r="B1" s="194"/>
      <c r="C1" s="194"/>
      <c r="D1" s="194"/>
      <c r="E1" s="194"/>
      <c r="F1" s="194"/>
      <c r="G1" s="194"/>
      <c r="H1" s="194"/>
      <c r="I1" s="194"/>
      <c r="J1" s="194"/>
      <c r="K1" s="194"/>
      <c r="L1" s="194"/>
      <c r="M1" s="194"/>
      <c r="N1" s="194"/>
      <c r="O1" s="194"/>
      <c r="P1" s="194"/>
      <c r="Q1" s="194"/>
      <c r="R1" s="194"/>
      <c r="S1" s="194"/>
    </row>
    <row r="2" spans="1:19" ht="15.75">
      <c r="A2" s="94"/>
      <c r="B2" s="94"/>
      <c r="C2" s="94"/>
      <c r="D2" s="94"/>
      <c r="E2" s="94"/>
      <c r="F2" s="94"/>
      <c r="G2" s="94"/>
      <c r="H2" s="94"/>
      <c r="I2" s="94"/>
      <c r="J2" s="94"/>
      <c r="K2" s="94"/>
      <c r="L2" s="94"/>
      <c r="M2" s="94"/>
      <c r="N2" s="94"/>
      <c r="O2" s="94"/>
      <c r="P2" s="94"/>
      <c r="Q2" s="94"/>
      <c r="R2" s="94"/>
      <c r="S2" s="94"/>
    </row>
    <row r="3" ht="13.5" thickBot="1">
      <c r="N3" s="3"/>
    </row>
    <row r="4" spans="1:19" ht="13.5" thickBot="1">
      <c r="A4" s="195" t="s">
        <v>8</v>
      </c>
      <c r="B4" s="196"/>
      <c r="C4" s="196"/>
      <c r="D4" s="196"/>
      <c r="E4" s="196"/>
      <c r="F4" s="196"/>
      <c r="G4" s="196"/>
      <c r="H4" s="197"/>
      <c r="J4" s="189" t="s">
        <v>14</v>
      </c>
      <c r="K4" s="198"/>
      <c r="L4" s="199"/>
      <c r="M4" s="6"/>
      <c r="N4" s="189" t="s">
        <v>7</v>
      </c>
      <c r="O4" s="198"/>
      <c r="P4" s="199"/>
      <c r="R4" s="189" t="s">
        <v>15</v>
      </c>
      <c r="S4" s="191"/>
    </row>
    <row r="5" spans="1:19" ht="12.75">
      <c r="A5" s="171" t="s">
        <v>17</v>
      </c>
      <c r="B5" s="172"/>
      <c r="C5" s="172"/>
      <c r="D5" s="172"/>
      <c r="E5" s="172"/>
      <c r="F5" s="172"/>
      <c r="G5" s="192"/>
      <c r="H5" s="193"/>
      <c r="I5" s="25"/>
      <c r="J5" s="131"/>
      <c r="K5" s="33"/>
      <c r="L5" s="79">
        <v>0.25</v>
      </c>
      <c r="M5" s="28"/>
      <c r="N5" s="145"/>
      <c r="P5" s="62">
        <f>O7+O17</f>
        <v>0.22500000000000003</v>
      </c>
      <c r="R5" s="63">
        <f>P5/L5</f>
        <v>0.9000000000000001</v>
      </c>
      <c r="S5" s="61" t="s">
        <v>18</v>
      </c>
    </row>
    <row r="6" spans="1:19" ht="12.75">
      <c r="A6" s="98"/>
      <c r="B6" s="163" t="s">
        <v>16</v>
      </c>
      <c r="C6" s="163"/>
      <c r="D6" s="163"/>
      <c r="E6" s="163"/>
      <c r="F6" s="163"/>
      <c r="G6" s="163"/>
      <c r="H6" s="164"/>
      <c r="I6" s="10"/>
      <c r="J6" s="132"/>
      <c r="K6" s="12"/>
      <c r="L6" s="13"/>
      <c r="M6" s="10"/>
      <c r="N6" s="14"/>
      <c r="O6" s="12"/>
      <c r="P6" s="13"/>
      <c r="R6" s="75"/>
      <c r="S6" s="46"/>
    </row>
    <row r="7" spans="1:19" ht="12.75">
      <c r="A7" s="98"/>
      <c r="B7" s="163"/>
      <c r="C7" s="163"/>
      <c r="D7" s="163"/>
      <c r="E7" s="163"/>
      <c r="F7" s="163"/>
      <c r="G7" s="163"/>
      <c r="H7" s="164"/>
      <c r="I7" s="10"/>
      <c r="J7" s="133"/>
      <c r="K7" s="16">
        <v>0.15</v>
      </c>
      <c r="L7" s="13"/>
      <c r="M7" s="10"/>
      <c r="N7" s="14"/>
      <c r="O7" s="44">
        <f>SUM(O9:O16)/3*K7</f>
        <v>0.125</v>
      </c>
      <c r="P7" s="13"/>
      <c r="R7" s="48">
        <f>O7/K7</f>
        <v>0.8333333333333334</v>
      </c>
      <c r="S7" s="47" t="s">
        <v>18</v>
      </c>
    </row>
    <row r="8" spans="1:19" ht="12.75" customHeight="1">
      <c r="A8" s="98"/>
      <c r="B8" s="99"/>
      <c r="C8" s="165" t="s">
        <v>136</v>
      </c>
      <c r="D8" s="165"/>
      <c r="E8" s="165"/>
      <c r="F8" s="165"/>
      <c r="G8" s="165"/>
      <c r="H8" s="182"/>
      <c r="I8" s="10"/>
      <c r="J8" s="132"/>
      <c r="K8" s="12"/>
      <c r="L8" s="13"/>
      <c r="M8" s="10"/>
      <c r="N8" s="57"/>
      <c r="O8" s="12"/>
      <c r="P8" s="13"/>
      <c r="R8" s="75"/>
      <c r="S8" s="46"/>
    </row>
    <row r="9" spans="1:19" ht="12.75" customHeight="1">
      <c r="A9" s="98"/>
      <c r="B9" s="99"/>
      <c r="C9" s="165"/>
      <c r="D9" s="165"/>
      <c r="E9" s="165"/>
      <c r="F9" s="165"/>
      <c r="G9" s="165"/>
      <c r="H9" s="182"/>
      <c r="I9" s="10"/>
      <c r="J9" s="134">
        <v>0.2</v>
      </c>
      <c r="K9" s="17"/>
      <c r="L9" s="18"/>
      <c r="M9" s="19"/>
      <c r="N9" s="146">
        <v>3</v>
      </c>
      <c r="O9" s="20">
        <f aca="true" t="shared" si="0" ref="O9:O16">N9*J9</f>
        <v>0.6000000000000001</v>
      </c>
      <c r="P9" s="13"/>
      <c r="R9" s="75"/>
      <c r="S9" s="46"/>
    </row>
    <row r="10" spans="1:19" ht="12.75" customHeight="1">
      <c r="A10" s="98"/>
      <c r="B10" s="99"/>
      <c r="C10" s="165" t="s">
        <v>137</v>
      </c>
      <c r="D10" s="165"/>
      <c r="E10" s="165"/>
      <c r="F10" s="165"/>
      <c r="G10" s="165"/>
      <c r="H10" s="182"/>
      <c r="I10" s="10"/>
      <c r="J10" s="134">
        <v>0.15</v>
      </c>
      <c r="K10" s="12"/>
      <c r="L10" s="13"/>
      <c r="M10" s="10"/>
      <c r="N10" s="146">
        <v>2</v>
      </c>
      <c r="O10" s="20">
        <f t="shared" si="0"/>
        <v>0.3</v>
      </c>
      <c r="P10" s="13"/>
      <c r="R10" s="75"/>
      <c r="S10" s="46"/>
    </row>
    <row r="11" spans="1:19" ht="12.75" customHeight="1">
      <c r="A11" s="98"/>
      <c r="B11" s="99"/>
      <c r="C11" s="165" t="s">
        <v>138</v>
      </c>
      <c r="D11" s="165"/>
      <c r="E11" s="165"/>
      <c r="F11" s="165"/>
      <c r="G11" s="165"/>
      <c r="H11" s="182"/>
      <c r="I11" s="10"/>
      <c r="J11" s="134">
        <v>0.1</v>
      </c>
      <c r="K11" s="12"/>
      <c r="L11" s="13"/>
      <c r="M11" s="10"/>
      <c r="N11" s="146">
        <v>1</v>
      </c>
      <c r="O11" s="20">
        <f t="shared" si="0"/>
        <v>0.1</v>
      </c>
      <c r="P11" s="13"/>
      <c r="R11" s="75"/>
      <c r="S11" s="46"/>
    </row>
    <row r="12" spans="1:19" ht="12.75" customHeight="1">
      <c r="A12" s="98"/>
      <c r="B12" s="99"/>
      <c r="C12" s="165" t="s">
        <v>139</v>
      </c>
      <c r="D12" s="165"/>
      <c r="E12" s="165"/>
      <c r="F12" s="165"/>
      <c r="G12" s="165"/>
      <c r="H12" s="166"/>
      <c r="I12" s="10"/>
      <c r="J12" s="134">
        <v>0.15</v>
      </c>
      <c r="K12" s="12"/>
      <c r="L12" s="13"/>
      <c r="M12" s="10"/>
      <c r="N12" s="146">
        <v>2</v>
      </c>
      <c r="O12" s="20">
        <f t="shared" si="0"/>
        <v>0.3</v>
      </c>
      <c r="P12" s="13"/>
      <c r="R12" s="75"/>
      <c r="S12" s="46"/>
    </row>
    <row r="13" spans="1:19" ht="12.75" customHeight="1">
      <c r="A13" s="98"/>
      <c r="B13" s="99"/>
      <c r="C13" s="165" t="s">
        <v>140</v>
      </c>
      <c r="D13" s="165"/>
      <c r="E13" s="165"/>
      <c r="F13" s="165"/>
      <c r="G13" s="165"/>
      <c r="H13" s="166"/>
      <c r="I13" s="10"/>
      <c r="J13" s="134">
        <v>0.05</v>
      </c>
      <c r="K13" s="12"/>
      <c r="L13" s="13"/>
      <c r="M13" s="10"/>
      <c r="N13" s="146">
        <v>3</v>
      </c>
      <c r="O13" s="20">
        <f t="shared" si="0"/>
        <v>0.15000000000000002</v>
      </c>
      <c r="P13" s="13"/>
      <c r="R13" s="75"/>
      <c r="S13" s="46"/>
    </row>
    <row r="14" spans="1:19" ht="12.75" customHeight="1">
      <c r="A14" s="98"/>
      <c r="B14" s="99"/>
      <c r="C14" s="165" t="s">
        <v>141</v>
      </c>
      <c r="D14" s="165"/>
      <c r="E14" s="165"/>
      <c r="F14" s="165"/>
      <c r="G14" s="165"/>
      <c r="H14" s="166"/>
      <c r="I14" s="10"/>
      <c r="J14" s="134">
        <v>0.15</v>
      </c>
      <c r="K14" s="12"/>
      <c r="L14" s="13"/>
      <c r="M14" s="10"/>
      <c r="N14" s="146">
        <v>3</v>
      </c>
      <c r="O14" s="20">
        <f t="shared" si="0"/>
        <v>0.44999999999999996</v>
      </c>
      <c r="P14" s="13"/>
      <c r="R14" s="75"/>
      <c r="S14" s="46"/>
    </row>
    <row r="15" spans="1:19" ht="12.75" customHeight="1">
      <c r="A15" s="98"/>
      <c r="B15" s="99"/>
      <c r="C15" s="165" t="s">
        <v>142</v>
      </c>
      <c r="D15" s="165"/>
      <c r="E15" s="165"/>
      <c r="F15" s="165"/>
      <c r="G15" s="165"/>
      <c r="H15" s="166"/>
      <c r="I15" s="10"/>
      <c r="J15" s="134">
        <v>0.15</v>
      </c>
      <c r="K15" s="12"/>
      <c r="L15" s="13"/>
      <c r="M15" s="10"/>
      <c r="N15" s="146">
        <v>3</v>
      </c>
      <c r="O15" s="20">
        <f t="shared" si="0"/>
        <v>0.44999999999999996</v>
      </c>
      <c r="P15" s="13"/>
      <c r="R15" s="75"/>
      <c r="S15" s="46"/>
    </row>
    <row r="16" spans="1:19" ht="12.75" customHeight="1">
      <c r="A16" s="98"/>
      <c r="B16" s="99"/>
      <c r="C16" s="165" t="s">
        <v>143</v>
      </c>
      <c r="D16" s="165"/>
      <c r="E16" s="165"/>
      <c r="F16" s="165"/>
      <c r="G16" s="165"/>
      <c r="H16" s="166"/>
      <c r="I16" s="10"/>
      <c r="J16" s="134">
        <v>0.05</v>
      </c>
      <c r="K16" s="12"/>
      <c r="L16" s="13"/>
      <c r="M16" s="10"/>
      <c r="N16" s="146">
        <v>3</v>
      </c>
      <c r="O16" s="20">
        <f t="shared" si="0"/>
        <v>0.15000000000000002</v>
      </c>
      <c r="P16" s="13"/>
      <c r="R16" s="75"/>
      <c r="S16" s="46"/>
    </row>
    <row r="17" spans="1:19" ht="12.75">
      <c r="A17" s="98"/>
      <c r="B17" s="102" t="s">
        <v>9</v>
      </c>
      <c r="C17" s="102"/>
      <c r="D17" s="102"/>
      <c r="E17" s="102"/>
      <c r="F17" s="102"/>
      <c r="G17" s="102"/>
      <c r="H17" s="103"/>
      <c r="I17" s="10"/>
      <c r="J17" s="135"/>
      <c r="K17" s="54">
        <v>0.1</v>
      </c>
      <c r="L17" s="49"/>
      <c r="M17" s="50"/>
      <c r="N17" s="21"/>
      <c r="O17" s="44">
        <f>SUM(O18:O25)/3*K17</f>
        <v>0.10000000000000003</v>
      </c>
      <c r="P17" s="49"/>
      <c r="R17" s="59">
        <f>O17/K17</f>
        <v>1.0000000000000002</v>
      </c>
      <c r="S17" s="47" t="s">
        <v>18</v>
      </c>
    </row>
    <row r="18" spans="1:19" ht="12.75">
      <c r="A18" s="98"/>
      <c r="B18" s="99"/>
      <c r="C18" s="165" t="s">
        <v>22</v>
      </c>
      <c r="D18" s="165"/>
      <c r="E18" s="165"/>
      <c r="F18" s="165"/>
      <c r="G18" s="165"/>
      <c r="H18" s="166"/>
      <c r="I18" s="10"/>
      <c r="J18" s="134">
        <v>0.2</v>
      </c>
      <c r="K18" s="43"/>
      <c r="L18" s="49"/>
      <c r="M18" s="50"/>
      <c r="N18" s="146">
        <v>3</v>
      </c>
      <c r="O18" s="20">
        <f>N18*J18</f>
        <v>0.6000000000000001</v>
      </c>
      <c r="P18" s="49"/>
      <c r="R18" s="75"/>
      <c r="S18" s="46"/>
    </row>
    <row r="19" spans="1:19" ht="12.75">
      <c r="A19" s="98"/>
      <c r="B19" s="99"/>
      <c r="C19" s="165"/>
      <c r="D19" s="165"/>
      <c r="E19" s="165"/>
      <c r="F19" s="165"/>
      <c r="G19" s="165"/>
      <c r="H19" s="166"/>
      <c r="I19" s="10"/>
      <c r="J19" s="133"/>
      <c r="K19" s="43"/>
      <c r="L19" s="49"/>
      <c r="M19" s="50"/>
      <c r="N19" s="147"/>
      <c r="O19" s="20"/>
      <c r="P19" s="49"/>
      <c r="R19" s="75"/>
      <c r="S19" s="46"/>
    </row>
    <row r="20" spans="1:19" ht="12.75">
      <c r="A20" s="98"/>
      <c r="B20" s="99"/>
      <c r="C20" s="165" t="s">
        <v>23</v>
      </c>
      <c r="D20" s="165"/>
      <c r="E20" s="165"/>
      <c r="F20" s="165"/>
      <c r="G20" s="165"/>
      <c r="H20" s="166"/>
      <c r="I20" s="10"/>
      <c r="J20" s="134">
        <v>0.2</v>
      </c>
      <c r="K20" s="43"/>
      <c r="L20" s="49"/>
      <c r="M20" s="50"/>
      <c r="N20" s="146">
        <v>3</v>
      </c>
      <c r="O20" s="20">
        <f>N20*J20</f>
        <v>0.6000000000000001</v>
      </c>
      <c r="P20" s="49"/>
      <c r="R20" s="75"/>
      <c r="S20" s="46"/>
    </row>
    <row r="21" spans="1:19" ht="12.75">
      <c r="A21" s="98"/>
      <c r="B21" s="99"/>
      <c r="C21" s="165" t="s">
        <v>24</v>
      </c>
      <c r="D21" s="165"/>
      <c r="E21" s="165"/>
      <c r="F21" s="165"/>
      <c r="G21" s="165"/>
      <c r="H21" s="166"/>
      <c r="I21" s="10"/>
      <c r="J21" s="134">
        <v>0.1</v>
      </c>
      <c r="K21" s="43"/>
      <c r="L21" s="49"/>
      <c r="M21" s="50"/>
      <c r="N21" s="146">
        <v>3</v>
      </c>
      <c r="O21" s="20">
        <f>N21*J21</f>
        <v>0.30000000000000004</v>
      </c>
      <c r="P21" s="49"/>
      <c r="R21" s="75"/>
      <c r="S21" s="46"/>
    </row>
    <row r="22" spans="1:19" ht="12.75">
      <c r="A22" s="98"/>
      <c r="B22" s="99"/>
      <c r="C22" s="165" t="s">
        <v>25</v>
      </c>
      <c r="D22" s="165"/>
      <c r="E22" s="165"/>
      <c r="F22" s="165"/>
      <c r="G22" s="165"/>
      <c r="H22" s="166"/>
      <c r="I22" s="10"/>
      <c r="J22" s="134">
        <v>0.1</v>
      </c>
      <c r="K22" s="43"/>
      <c r="L22" s="49"/>
      <c r="M22" s="50"/>
      <c r="N22" s="146">
        <v>3</v>
      </c>
      <c r="O22" s="20">
        <f>N22*J22</f>
        <v>0.30000000000000004</v>
      </c>
      <c r="P22" s="49"/>
      <c r="R22" s="75"/>
      <c r="S22" s="46"/>
    </row>
    <row r="23" spans="1:19" ht="12.75">
      <c r="A23" s="98"/>
      <c r="B23" s="99"/>
      <c r="C23" s="165"/>
      <c r="D23" s="165"/>
      <c r="E23" s="165"/>
      <c r="F23" s="165"/>
      <c r="G23" s="165"/>
      <c r="H23" s="166"/>
      <c r="I23" s="10"/>
      <c r="J23" s="132"/>
      <c r="L23" s="49"/>
      <c r="M23" s="50"/>
      <c r="N23" s="147"/>
      <c r="O23" s="20"/>
      <c r="P23" s="49"/>
      <c r="R23" s="75"/>
      <c r="S23" s="46"/>
    </row>
    <row r="24" spans="1:19" ht="12.75">
      <c r="A24" s="98"/>
      <c r="B24" s="99"/>
      <c r="C24" s="165" t="s">
        <v>26</v>
      </c>
      <c r="D24" s="165"/>
      <c r="E24" s="165"/>
      <c r="F24" s="165"/>
      <c r="G24" s="165"/>
      <c r="H24" s="166"/>
      <c r="I24" s="10"/>
      <c r="J24" s="134">
        <v>0.2</v>
      </c>
      <c r="K24" s="43"/>
      <c r="L24" s="49"/>
      <c r="M24" s="50"/>
      <c r="N24" s="146">
        <v>3</v>
      </c>
      <c r="O24" s="20">
        <f>N24*J24</f>
        <v>0.6000000000000001</v>
      </c>
      <c r="P24" s="49"/>
      <c r="R24" s="75"/>
      <c r="S24" s="46"/>
    </row>
    <row r="25" spans="1:19" ht="12.75">
      <c r="A25" s="98"/>
      <c r="B25" s="99"/>
      <c r="C25" s="165" t="s">
        <v>27</v>
      </c>
      <c r="D25" s="165"/>
      <c r="E25" s="165"/>
      <c r="F25" s="165"/>
      <c r="G25" s="165"/>
      <c r="H25" s="166"/>
      <c r="I25" s="10"/>
      <c r="J25" s="134">
        <v>0.2</v>
      </c>
      <c r="K25" s="43"/>
      <c r="L25" s="49"/>
      <c r="M25" s="50"/>
      <c r="N25" s="146">
        <v>3</v>
      </c>
      <c r="O25" s="20">
        <f>N25*J25</f>
        <v>0.6000000000000001</v>
      </c>
      <c r="P25" s="49"/>
      <c r="R25" s="75"/>
      <c r="S25" s="46"/>
    </row>
    <row r="26" spans="1:19" ht="12.75">
      <c r="A26" s="98"/>
      <c r="B26" s="99"/>
      <c r="C26" s="165"/>
      <c r="D26" s="165"/>
      <c r="E26" s="165"/>
      <c r="F26" s="165"/>
      <c r="G26" s="165"/>
      <c r="H26" s="166"/>
      <c r="I26" s="10"/>
      <c r="J26" s="133"/>
      <c r="K26" s="43"/>
      <c r="L26" s="49"/>
      <c r="M26" s="50"/>
      <c r="N26" s="147"/>
      <c r="P26" s="49"/>
      <c r="R26" s="75"/>
      <c r="S26" s="46"/>
    </row>
    <row r="27" spans="1:19" ht="12.75">
      <c r="A27" s="98"/>
      <c r="B27" s="99"/>
      <c r="C27" s="165"/>
      <c r="D27" s="165"/>
      <c r="E27" s="165"/>
      <c r="F27" s="165"/>
      <c r="G27" s="165"/>
      <c r="H27" s="166"/>
      <c r="I27" s="10"/>
      <c r="J27" s="58"/>
      <c r="K27" s="43"/>
      <c r="L27" s="49"/>
      <c r="M27" s="50"/>
      <c r="N27" s="57"/>
      <c r="O27" s="43"/>
      <c r="P27" s="49"/>
      <c r="R27" s="75"/>
      <c r="S27" s="46"/>
    </row>
    <row r="28" spans="1:19" ht="12.75">
      <c r="A28" s="100"/>
      <c r="B28" s="101"/>
      <c r="C28" s="174"/>
      <c r="D28" s="174"/>
      <c r="E28" s="174"/>
      <c r="F28" s="174"/>
      <c r="G28" s="174"/>
      <c r="H28" s="175"/>
      <c r="I28" s="10"/>
      <c r="J28" s="136"/>
      <c r="K28" s="51"/>
      <c r="L28" s="52"/>
      <c r="M28" s="50"/>
      <c r="N28" s="148"/>
      <c r="O28" s="81"/>
      <c r="P28" s="52"/>
      <c r="R28" s="86"/>
      <c r="S28" s="87"/>
    </row>
    <row r="29" spans="1:19" ht="12.75">
      <c r="A29" s="95"/>
      <c r="B29" s="95"/>
      <c r="C29" s="96"/>
      <c r="D29" s="95"/>
      <c r="E29" s="95"/>
      <c r="F29" s="95"/>
      <c r="G29" s="95"/>
      <c r="H29" s="95"/>
      <c r="I29" s="10"/>
      <c r="J29" s="39"/>
      <c r="K29" s="10"/>
      <c r="L29" s="10"/>
      <c r="M29" s="10"/>
      <c r="N29" s="24"/>
      <c r="O29" s="10"/>
      <c r="P29" s="10"/>
      <c r="R29" s="88"/>
      <c r="S29" s="88"/>
    </row>
    <row r="30" spans="1:19" ht="12.75">
      <c r="A30" s="168" t="s">
        <v>28</v>
      </c>
      <c r="B30" s="180"/>
      <c r="C30" s="180"/>
      <c r="D30" s="180"/>
      <c r="E30" s="180"/>
      <c r="F30" s="180"/>
      <c r="G30" s="180"/>
      <c r="H30" s="181"/>
      <c r="I30" s="25"/>
      <c r="J30" s="137"/>
      <c r="K30" s="27"/>
      <c r="L30" s="76">
        <v>0.25</v>
      </c>
      <c r="M30" s="28"/>
      <c r="N30" s="29"/>
      <c r="O30" s="27"/>
      <c r="P30" s="60">
        <f>O31+O42+O52</f>
        <v>0.16</v>
      </c>
      <c r="R30" s="77">
        <f>P30/L30</f>
        <v>0.64</v>
      </c>
      <c r="S30" s="78" t="s">
        <v>20</v>
      </c>
    </row>
    <row r="31" spans="1:19" ht="12.75">
      <c r="A31" s="98"/>
      <c r="B31" s="163" t="s">
        <v>29</v>
      </c>
      <c r="C31" s="163"/>
      <c r="D31" s="163"/>
      <c r="E31" s="163"/>
      <c r="F31" s="163"/>
      <c r="G31" s="163"/>
      <c r="H31" s="164"/>
      <c r="I31" s="10"/>
      <c r="J31" s="132"/>
      <c r="K31" s="44">
        <v>0.09</v>
      </c>
      <c r="L31" s="13"/>
      <c r="M31" s="10"/>
      <c r="N31" s="14"/>
      <c r="O31" s="44">
        <f>SUM(O33:O40)/3*K31</f>
        <v>0.048</v>
      </c>
      <c r="P31" s="13"/>
      <c r="R31" s="59">
        <f>O31/K31</f>
        <v>0.5333333333333333</v>
      </c>
      <c r="S31" s="47" t="s">
        <v>20</v>
      </c>
    </row>
    <row r="32" spans="1:19" ht="12.75">
      <c r="A32" s="98"/>
      <c r="B32" s="178"/>
      <c r="C32" s="178"/>
      <c r="D32" s="178"/>
      <c r="E32" s="178"/>
      <c r="F32" s="178"/>
      <c r="G32" s="178"/>
      <c r="H32" s="179"/>
      <c r="I32" s="10"/>
      <c r="J32" s="132"/>
      <c r="K32" s="12"/>
      <c r="L32" s="13"/>
      <c r="M32" s="10"/>
      <c r="N32" s="14"/>
      <c r="O32" s="15"/>
      <c r="P32" s="123"/>
      <c r="R32" s="11"/>
      <c r="S32" s="13"/>
    </row>
    <row r="33" spans="1:19" ht="12.75">
      <c r="A33" s="98"/>
      <c r="B33" s="99"/>
      <c r="C33" s="165" t="s">
        <v>30</v>
      </c>
      <c r="D33" s="165"/>
      <c r="E33" s="165"/>
      <c r="F33" s="165"/>
      <c r="G33" s="165"/>
      <c r="H33" s="166"/>
      <c r="I33" s="10"/>
      <c r="J33" s="134">
        <v>0.3</v>
      </c>
      <c r="K33" s="15"/>
      <c r="L33" s="123"/>
      <c r="M33" s="10"/>
      <c r="N33" s="151">
        <v>2</v>
      </c>
      <c r="O33" s="116">
        <f>N33*J33</f>
        <v>0.6</v>
      </c>
      <c r="P33" s="123"/>
      <c r="R33" s="75"/>
      <c r="S33" s="46"/>
    </row>
    <row r="34" spans="1:19" ht="12.75">
      <c r="A34" s="98"/>
      <c r="B34" s="99"/>
      <c r="C34" s="167"/>
      <c r="D34" s="165"/>
      <c r="E34" s="165"/>
      <c r="F34" s="165"/>
      <c r="G34" s="165"/>
      <c r="H34" s="166"/>
      <c r="I34" s="10"/>
      <c r="J34" s="139"/>
      <c r="K34" s="15"/>
      <c r="L34" s="123"/>
      <c r="M34" s="10"/>
      <c r="N34" s="150"/>
      <c r="O34" s="116"/>
      <c r="P34" s="123"/>
      <c r="R34" s="75"/>
      <c r="S34" s="46"/>
    </row>
    <row r="35" spans="1:19" ht="12.75">
      <c r="A35" s="98"/>
      <c r="B35" s="99"/>
      <c r="C35" s="165" t="s">
        <v>31</v>
      </c>
      <c r="D35" s="165"/>
      <c r="E35" s="165"/>
      <c r="F35" s="165"/>
      <c r="G35" s="165"/>
      <c r="H35" s="166"/>
      <c r="I35" s="10"/>
      <c r="J35" s="134">
        <v>0.2</v>
      </c>
      <c r="K35" s="15"/>
      <c r="L35" s="123"/>
      <c r="M35" s="10"/>
      <c r="N35" s="151">
        <v>2</v>
      </c>
      <c r="O35" s="116">
        <f>N35*J35</f>
        <v>0.4</v>
      </c>
      <c r="P35" s="123"/>
      <c r="R35" s="75"/>
      <c r="S35" s="46"/>
    </row>
    <row r="36" spans="1:19" ht="12.75">
      <c r="A36" s="98"/>
      <c r="B36" s="99"/>
      <c r="C36" s="165"/>
      <c r="D36" s="165"/>
      <c r="E36" s="165"/>
      <c r="F36" s="165"/>
      <c r="G36" s="165"/>
      <c r="H36" s="166"/>
      <c r="I36" s="10"/>
      <c r="J36" s="139"/>
      <c r="K36" s="15"/>
      <c r="L36" s="123"/>
      <c r="M36" s="10"/>
      <c r="N36" s="150"/>
      <c r="O36" s="116"/>
      <c r="P36" s="123"/>
      <c r="R36" s="75"/>
      <c r="S36" s="46"/>
    </row>
    <row r="37" spans="1:19" ht="12.75">
      <c r="A37" s="98"/>
      <c r="B37" s="99"/>
      <c r="C37" s="165" t="s">
        <v>32</v>
      </c>
      <c r="D37" s="165"/>
      <c r="E37" s="165"/>
      <c r="F37" s="165"/>
      <c r="G37" s="165"/>
      <c r="H37" s="166"/>
      <c r="I37" s="10"/>
      <c r="J37" s="134">
        <v>0.2</v>
      </c>
      <c r="K37" s="15"/>
      <c r="L37" s="123"/>
      <c r="M37" s="10"/>
      <c r="N37" s="151">
        <v>0</v>
      </c>
      <c r="O37" s="116">
        <f>N37*J37</f>
        <v>0</v>
      </c>
      <c r="P37" s="123"/>
      <c r="R37" s="75"/>
      <c r="S37" s="46"/>
    </row>
    <row r="38" spans="1:19" ht="12.75">
      <c r="A38" s="98"/>
      <c r="B38" s="99"/>
      <c r="C38" s="165"/>
      <c r="D38" s="165"/>
      <c r="E38" s="165"/>
      <c r="F38" s="165"/>
      <c r="G38" s="165"/>
      <c r="H38" s="166"/>
      <c r="I38" s="10"/>
      <c r="J38" s="139"/>
      <c r="K38" s="15"/>
      <c r="L38" s="123"/>
      <c r="M38" s="10"/>
      <c r="N38" s="150"/>
      <c r="O38" s="116"/>
      <c r="P38" s="123"/>
      <c r="R38" s="75"/>
      <c r="S38" s="46"/>
    </row>
    <row r="39" spans="1:19" ht="12.75">
      <c r="A39" s="98"/>
      <c r="B39" s="99"/>
      <c r="C39" s="165" t="s">
        <v>33</v>
      </c>
      <c r="D39" s="165"/>
      <c r="E39" s="165"/>
      <c r="F39" s="165"/>
      <c r="G39" s="165"/>
      <c r="H39" s="166"/>
      <c r="I39" s="10"/>
      <c r="J39" s="134">
        <v>0.3</v>
      </c>
      <c r="K39" s="15"/>
      <c r="L39" s="123"/>
      <c r="M39" s="10"/>
      <c r="N39" s="151">
        <v>2</v>
      </c>
      <c r="O39" s="116">
        <f>N39*J39</f>
        <v>0.6</v>
      </c>
      <c r="P39" s="123"/>
      <c r="R39" s="75"/>
      <c r="S39" s="46"/>
    </row>
    <row r="40" spans="1:19" ht="12.75">
      <c r="A40" s="98"/>
      <c r="B40" s="99"/>
      <c r="C40" s="165"/>
      <c r="D40" s="165"/>
      <c r="E40" s="165"/>
      <c r="F40" s="165"/>
      <c r="G40" s="165"/>
      <c r="H40" s="166"/>
      <c r="I40" s="10"/>
      <c r="J40" s="139"/>
      <c r="K40" s="15"/>
      <c r="L40" s="123"/>
      <c r="M40" s="10"/>
      <c r="N40" s="150"/>
      <c r="O40" s="3"/>
      <c r="P40" s="123"/>
      <c r="R40" s="75"/>
      <c r="S40" s="46"/>
    </row>
    <row r="41" spans="1:19" ht="12.75">
      <c r="A41" s="98"/>
      <c r="B41" s="99"/>
      <c r="C41" s="178"/>
      <c r="D41" s="178"/>
      <c r="E41" s="178"/>
      <c r="F41" s="178"/>
      <c r="G41" s="178"/>
      <c r="H41" s="179"/>
      <c r="I41" s="10"/>
      <c r="J41" s="139"/>
      <c r="K41" s="15"/>
      <c r="L41" s="123"/>
      <c r="M41" s="10"/>
      <c r="N41" s="150"/>
      <c r="O41" s="3"/>
      <c r="P41" s="123"/>
      <c r="R41" s="75"/>
      <c r="S41" s="46"/>
    </row>
    <row r="42" spans="1:19" ht="12.75">
      <c r="A42" s="98"/>
      <c r="B42" s="163" t="s">
        <v>34</v>
      </c>
      <c r="C42" s="163"/>
      <c r="D42" s="163"/>
      <c r="E42" s="163"/>
      <c r="F42" s="163"/>
      <c r="G42" s="163"/>
      <c r="H42" s="164"/>
      <c r="I42" s="10"/>
      <c r="J42" s="132"/>
      <c r="K42" s="44">
        <v>0.08</v>
      </c>
      <c r="L42" s="13"/>
      <c r="M42" s="10"/>
      <c r="N42" s="149"/>
      <c r="O42" s="44">
        <f>SUM(O43:O49)/3*K42</f>
        <v>0.07200000000000001</v>
      </c>
      <c r="P42" s="13"/>
      <c r="R42" s="48">
        <f>O42/K42</f>
        <v>0.9000000000000001</v>
      </c>
      <c r="S42" s="47" t="s">
        <v>18</v>
      </c>
    </row>
    <row r="43" spans="1:19" ht="12.75" customHeight="1">
      <c r="A43" s="98"/>
      <c r="B43" s="99"/>
      <c r="C43" s="176" t="s">
        <v>35</v>
      </c>
      <c r="D43" s="208"/>
      <c r="E43" s="208"/>
      <c r="F43" s="208"/>
      <c r="G43" s="208"/>
      <c r="H43" s="209"/>
      <c r="I43" s="10"/>
      <c r="J43" s="140">
        <v>0.3</v>
      </c>
      <c r="K43" s="12"/>
      <c r="L43" s="13"/>
      <c r="M43" s="10"/>
      <c r="N43" s="151">
        <v>3</v>
      </c>
      <c r="O43" s="20">
        <f>N43*J43</f>
        <v>0.8999999999999999</v>
      </c>
      <c r="P43" s="13"/>
      <c r="R43" s="75"/>
      <c r="S43" s="46"/>
    </row>
    <row r="44" spans="1:19" ht="12.75">
      <c r="A44" s="98"/>
      <c r="B44" s="99"/>
      <c r="C44" s="208"/>
      <c r="D44" s="208"/>
      <c r="E44" s="208"/>
      <c r="F44" s="208"/>
      <c r="G44" s="208"/>
      <c r="H44" s="209"/>
      <c r="I44" s="10"/>
      <c r="J44" s="141"/>
      <c r="K44" s="65"/>
      <c r="L44" s="66"/>
      <c r="M44" s="67"/>
      <c r="N44" s="150"/>
      <c r="O44" s="20"/>
      <c r="P44" s="13"/>
      <c r="R44" s="75"/>
      <c r="S44" s="46"/>
    </row>
    <row r="45" spans="1:19" ht="12.75">
      <c r="A45" s="98"/>
      <c r="B45" s="99"/>
      <c r="C45" s="104" t="s">
        <v>129</v>
      </c>
      <c r="D45" s="120"/>
      <c r="E45" s="120"/>
      <c r="F45" s="120"/>
      <c r="G45" s="120"/>
      <c r="H45" s="121"/>
      <c r="I45" s="10"/>
      <c r="J45" s="140">
        <v>0.2</v>
      </c>
      <c r="K45" s="65"/>
      <c r="L45" s="66"/>
      <c r="M45" s="67"/>
      <c r="N45" s="151">
        <v>3</v>
      </c>
      <c r="O45" s="20">
        <f>N45*J45</f>
        <v>0.6000000000000001</v>
      </c>
      <c r="P45" s="13"/>
      <c r="R45" s="75"/>
      <c r="S45" s="46"/>
    </row>
    <row r="46" spans="1:19" ht="12.75">
      <c r="A46" s="98"/>
      <c r="B46" s="99"/>
      <c r="C46" s="165" t="s">
        <v>36</v>
      </c>
      <c r="D46" s="165"/>
      <c r="E46" s="165"/>
      <c r="F46" s="165"/>
      <c r="G46" s="165"/>
      <c r="H46" s="166"/>
      <c r="I46" s="10"/>
      <c r="J46" s="140">
        <v>0.3</v>
      </c>
      <c r="K46" s="65"/>
      <c r="L46" s="66"/>
      <c r="M46" s="67"/>
      <c r="N46" s="151">
        <v>2</v>
      </c>
      <c r="O46" s="20">
        <f>N46*J46</f>
        <v>0.6</v>
      </c>
      <c r="P46" s="13"/>
      <c r="R46" s="75"/>
      <c r="S46" s="46"/>
    </row>
    <row r="47" spans="1:19" ht="12.75">
      <c r="A47" s="98"/>
      <c r="B47" s="99"/>
      <c r="C47" s="165"/>
      <c r="D47" s="165"/>
      <c r="E47" s="165"/>
      <c r="F47" s="165"/>
      <c r="G47" s="165"/>
      <c r="H47" s="166"/>
      <c r="I47" s="10"/>
      <c r="J47" s="141"/>
      <c r="K47" s="65"/>
      <c r="L47" s="66"/>
      <c r="M47" s="67"/>
      <c r="N47" s="150"/>
      <c r="O47" s="20"/>
      <c r="P47" s="13"/>
      <c r="R47" s="75"/>
      <c r="S47" s="46"/>
    </row>
    <row r="48" spans="1:19" ht="12.75">
      <c r="A48" s="98"/>
      <c r="B48" s="99"/>
      <c r="C48" s="165"/>
      <c r="D48" s="165"/>
      <c r="E48" s="165"/>
      <c r="F48" s="165"/>
      <c r="G48" s="165"/>
      <c r="H48" s="166"/>
      <c r="I48" s="10"/>
      <c r="J48" s="141"/>
      <c r="K48" s="65"/>
      <c r="L48" s="66"/>
      <c r="M48" s="67"/>
      <c r="N48" s="150"/>
      <c r="O48" s="20"/>
      <c r="P48" s="13"/>
      <c r="R48" s="75"/>
      <c r="S48" s="46"/>
    </row>
    <row r="49" spans="1:19" ht="12.75">
      <c r="A49" s="98"/>
      <c r="B49" s="99"/>
      <c r="C49" s="165" t="s">
        <v>37</v>
      </c>
      <c r="D49" s="165"/>
      <c r="E49" s="165"/>
      <c r="F49" s="165"/>
      <c r="G49" s="165"/>
      <c r="H49" s="166"/>
      <c r="I49" s="10"/>
      <c r="J49" s="140">
        <v>0.2</v>
      </c>
      <c r="K49" s="65"/>
      <c r="L49" s="66"/>
      <c r="M49" s="67"/>
      <c r="N49" s="151">
        <v>3</v>
      </c>
      <c r="O49" s="20">
        <f>N49*J49</f>
        <v>0.6000000000000001</v>
      </c>
      <c r="P49" s="13"/>
      <c r="R49" s="75"/>
      <c r="S49" s="46"/>
    </row>
    <row r="50" spans="1:19" ht="12.75">
      <c r="A50" s="98"/>
      <c r="B50" s="99"/>
      <c r="C50" s="165"/>
      <c r="D50" s="165"/>
      <c r="E50" s="165"/>
      <c r="F50" s="165"/>
      <c r="G50" s="165"/>
      <c r="H50" s="166"/>
      <c r="I50" s="10"/>
      <c r="J50" s="133"/>
      <c r="K50" s="65"/>
      <c r="L50" s="66"/>
      <c r="M50" s="67"/>
      <c r="N50" s="150"/>
      <c r="P50" s="13"/>
      <c r="R50" s="75"/>
      <c r="S50" s="46"/>
    </row>
    <row r="51" spans="1:19" ht="12.75">
      <c r="A51" s="98"/>
      <c r="B51" s="99"/>
      <c r="C51" s="178"/>
      <c r="D51" s="178"/>
      <c r="E51" s="178"/>
      <c r="F51" s="178"/>
      <c r="G51" s="178"/>
      <c r="H51" s="179"/>
      <c r="I51" s="10"/>
      <c r="J51" s="133"/>
      <c r="K51" s="65"/>
      <c r="L51" s="66"/>
      <c r="M51" s="67"/>
      <c r="N51" s="150"/>
      <c r="P51" s="13"/>
      <c r="R51" s="75"/>
      <c r="S51" s="46"/>
    </row>
    <row r="52" spans="1:19" ht="12.75">
      <c r="A52" s="98"/>
      <c r="B52" s="163" t="s">
        <v>10</v>
      </c>
      <c r="C52" s="163"/>
      <c r="D52" s="163"/>
      <c r="E52" s="163"/>
      <c r="F52" s="163"/>
      <c r="G52" s="163"/>
      <c r="H52" s="164"/>
      <c r="I52" s="10"/>
      <c r="J52" s="132"/>
      <c r="K52" s="44">
        <v>0.08</v>
      </c>
      <c r="L52" s="13"/>
      <c r="M52" s="10"/>
      <c r="N52" s="149"/>
      <c r="O52" s="44">
        <f>SUM(O53:O62)/3*K52</f>
        <v>0.04</v>
      </c>
      <c r="P52" s="13"/>
      <c r="R52" s="59">
        <f>O52/K52</f>
        <v>0.5</v>
      </c>
      <c r="S52" s="47" t="s">
        <v>19</v>
      </c>
    </row>
    <row r="53" spans="1:19" ht="12.75">
      <c r="A53" s="98"/>
      <c r="B53" s="99"/>
      <c r="C53" s="165" t="s">
        <v>38</v>
      </c>
      <c r="D53" s="165"/>
      <c r="E53" s="165"/>
      <c r="F53" s="165"/>
      <c r="G53" s="165"/>
      <c r="H53" s="166"/>
      <c r="I53" s="10"/>
      <c r="J53" s="134">
        <v>0.15</v>
      </c>
      <c r="K53" s="12"/>
      <c r="L53" s="13"/>
      <c r="M53" s="10"/>
      <c r="N53" s="151">
        <v>1</v>
      </c>
      <c r="O53" s="20">
        <f>N53*J53</f>
        <v>0.15</v>
      </c>
      <c r="P53" s="13"/>
      <c r="R53" s="75"/>
      <c r="S53" s="46"/>
    </row>
    <row r="54" spans="1:19" ht="12.75">
      <c r="A54" s="98"/>
      <c r="B54" s="99"/>
      <c r="C54" s="165"/>
      <c r="D54" s="165"/>
      <c r="E54" s="165"/>
      <c r="F54" s="165"/>
      <c r="G54" s="165"/>
      <c r="H54" s="166"/>
      <c r="I54" s="10"/>
      <c r="J54" s="132"/>
      <c r="K54" s="12"/>
      <c r="L54" s="13"/>
      <c r="M54" s="10"/>
      <c r="N54" s="149"/>
      <c r="O54" s="20"/>
      <c r="P54" s="13"/>
      <c r="R54" s="75"/>
      <c r="S54" s="46"/>
    </row>
    <row r="55" spans="1:19" ht="12.75">
      <c r="A55" s="98"/>
      <c r="B55" s="99"/>
      <c r="C55" s="165"/>
      <c r="D55" s="165"/>
      <c r="E55" s="165"/>
      <c r="F55" s="165"/>
      <c r="G55" s="165"/>
      <c r="H55" s="166"/>
      <c r="I55" s="10"/>
      <c r="J55" s="133"/>
      <c r="K55" s="42"/>
      <c r="L55" s="70"/>
      <c r="M55" s="71"/>
      <c r="N55" s="150"/>
      <c r="O55" s="20"/>
      <c r="P55" s="13"/>
      <c r="R55" s="75"/>
      <c r="S55" s="46"/>
    </row>
    <row r="56" spans="1:19" ht="12.75">
      <c r="A56" s="98"/>
      <c r="B56" s="99"/>
      <c r="C56" s="165" t="s">
        <v>39</v>
      </c>
      <c r="D56" s="178"/>
      <c r="E56" s="178"/>
      <c r="F56" s="178"/>
      <c r="G56" s="178"/>
      <c r="H56" s="179"/>
      <c r="I56" s="10"/>
      <c r="J56" s="134">
        <v>0.3</v>
      </c>
      <c r="K56" s="42"/>
      <c r="L56" s="70"/>
      <c r="M56" s="71"/>
      <c r="N56" s="151">
        <v>1</v>
      </c>
      <c r="O56" s="20">
        <f>N56*J56</f>
        <v>0.3</v>
      </c>
      <c r="P56" s="13"/>
      <c r="R56" s="75"/>
      <c r="S56" s="46"/>
    </row>
    <row r="57" spans="1:19" ht="12.75">
      <c r="A57" s="98"/>
      <c r="B57" s="99"/>
      <c r="C57" s="178"/>
      <c r="D57" s="178"/>
      <c r="E57" s="178"/>
      <c r="F57" s="178"/>
      <c r="G57" s="178"/>
      <c r="H57" s="179"/>
      <c r="I57" s="10"/>
      <c r="J57" s="133"/>
      <c r="K57" s="42"/>
      <c r="L57" s="70"/>
      <c r="M57" s="71"/>
      <c r="N57" s="150"/>
      <c r="O57" s="20"/>
      <c r="P57" s="13"/>
      <c r="R57" s="75"/>
      <c r="S57" s="46"/>
    </row>
    <row r="58" spans="1:19" ht="12.75">
      <c r="A58" s="98"/>
      <c r="B58" s="99"/>
      <c r="C58" s="176" t="s">
        <v>40</v>
      </c>
      <c r="D58" s="176"/>
      <c r="E58" s="176"/>
      <c r="F58" s="176"/>
      <c r="G58" s="176"/>
      <c r="H58" s="177"/>
      <c r="I58" s="10"/>
      <c r="J58" s="134">
        <v>0.25</v>
      </c>
      <c r="K58" s="42"/>
      <c r="L58" s="70"/>
      <c r="M58" s="71"/>
      <c r="N58" s="151">
        <v>3</v>
      </c>
      <c r="O58" s="20">
        <f>N58*J58</f>
        <v>0.75</v>
      </c>
      <c r="P58" s="13"/>
      <c r="R58" s="75"/>
      <c r="S58" s="46"/>
    </row>
    <row r="59" spans="1:19" ht="12.75">
      <c r="A59" s="98"/>
      <c r="B59" s="99"/>
      <c r="C59" s="176"/>
      <c r="D59" s="176"/>
      <c r="E59" s="176"/>
      <c r="F59" s="176"/>
      <c r="G59" s="176"/>
      <c r="H59" s="177"/>
      <c r="I59" s="10"/>
      <c r="J59" s="133"/>
      <c r="K59" s="42"/>
      <c r="L59" s="70"/>
      <c r="M59" s="71"/>
      <c r="N59" s="150"/>
      <c r="O59" s="20"/>
      <c r="P59" s="13"/>
      <c r="R59" s="75"/>
      <c r="S59" s="46"/>
    </row>
    <row r="60" spans="1:19" ht="12.75">
      <c r="A60" s="98"/>
      <c r="B60" s="99"/>
      <c r="C60" s="206"/>
      <c r="D60" s="206"/>
      <c r="E60" s="206"/>
      <c r="F60" s="206"/>
      <c r="G60" s="206"/>
      <c r="H60" s="207"/>
      <c r="I60" s="10"/>
      <c r="J60" s="133"/>
      <c r="K60" s="42"/>
      <c r="L60" s="70"/>
      <c r="M60" s="71"/>
      <c r="N60" s="150"/>
      <c r="O60" s="20"/>
      <c r="P60" s="13"/>
      <c r="R60" s="75"/>
      <c r="S60" s="46"/>
    </row>
    <row r="61" spans="1:19" ht="8.25" customHeight="1">
      <c r="A61" s="98"/>
      <c r="B61" s="99"/>
      <c r="C61" s="206"/>
      <c r="D61" s="206"/>
      <c r="E61" s="206"/>
      <c r="F61" s="206"/>
      <c r="G61" s="206"/>
      <c r="H61" s="207"/>
      <c r="I61" s="10"/>
      <c r="J61" s="133"/>
      <c r="K61" s="42"/>
      <c r="L61" s="70"/>
      <c r="M61" s="71"/>
      <c r="N61" s="150"/>
      <c r="O61" s="20"/>
      <c r="P61" s="13"/>
      <c r="R61" s="75"/>
      <c r="S61" s="46"/>
    </row>
    <row r="62" spans="1:19" ht="12.75">
      <c r="A62" s="98"/>
      <c r="B62" s="99"/>
      <c r="C62" s="165" t="s">
        <v>41</v>
      </c>
      <c r="D62" s="165"/>
      <c r="E62" s="165"/>
      <c r="F62" s="165"/>
      <c r="G62" s="165"/>
      <c r="H62" s="166"/>
      <c r="I62" s="10"/>
      <c r="J62" s="134">
        <v>0.3</v>
      </c>
      <c r="K62" s="42"/>
      <c r="L62" s="70"/>
      <c r="M62" s="71"/>
      <c r="N62" s="151">
        <v>1</v>
      </c>
      <c r="O62" s="20">
        <f>N62*J62</f>
        <v>0.3</v>
      </c>
      <c r="P62" s="13"/>
      <c r="R62" s="75"/>
      <c r="S62" s="46"/>
    </row>
    <row r="63" spans="1:19" ht="12.75">
      <c r="A63" s="100"/>
      <c r="B63" s="101"/>
      <c r="C63" s="174"/>
      <c r="D63" s="174"/>
      <c r="E63" s="174"/>
      <c r="F63" s="174"/>
      <c r="G63" s="174"/>
      <c r="H63" s="175"/>
      <c r="I63" s="10"/>
      <c r="J63" s="136"/>
      <c r="K63" s="72"/>
      <c r="L63" s="73"/>
      <c r="M63" s="71"/>
      <c r="N63" s="152"/>
      <c r="O63" s="81"/>
      <c r="P63" s="23"/>
      <c r="R63" s="86"/>
      <c r="S63" s="87"/>
    </row>
    <row r="64" spans="1:19" ht="12.75">
      <c r="A64" s="95"/>
      <c r="B64" s="95"/>
      <c r="C64" s="95"/>
      <c r="D64" s="95"/>
      <c r="E64" s="95"/>
      <c r="F64" s="95"/>
      <c r="G64" s="95"/>
      <c r="H64" s="95"/>
      <c r="I64" s="10"/>
      <c r="J64" s="39"/>
      <c r="K64" s="10"/>
      <c r="L64" s="10"/>
      <c r="M64" s="10"/>
      <c r="N64" s="117"/>
      <c r="O64" s="10"/>
      <c r="P64" s="10"/>
      <c r="R64" s="88"/>
      <c r="S64" s="88"/>
    </row>
    <row r="65" spans="1:19" ht="12.75">
      <c r="A65" s="168" t="s">
        <v>11</v>
      </c>
      <c r="B65" s="169"/>
      <c r="C65" s="169"/>
      <c r="D65" s="169"/>
      <c r="E65" s="169"/>
      <c r="F65" s="169"/>
      <c r="G65" s="169"/>
      <c r="H65" s="170"/>
      <c r="I65" s="25"/>
      <c r="J65" s="137"/>
      <c r="K65" s="27"/>
      <c r="L65" s="31"/>
      <c r="M65" s="25"/>
      <c r="N65" s="153"/>
      <c r="O65" s="27"/>
      <c r="P65" s="31"/>
      <c r="R65" s="89"/>
      <c r="S65" s="90"/>
    </row>
    <row r="66" spans="1:19" ht="12.75">
      <c r="A66" s="171"/>
      <c r="B66" s="172"/>
      <c r="C66" s="172"/>
      <c r="D66" s="172"/>
      <c r="E66" s="172"/>
      <c r="F66" s="172"/>
      <c r="G66" s="172"/>
      <c r="H66" s="173"/>
      <c r="I66" s="25"/>
      <c r="J66" s="142"/>
      <c r="K66" s="33"/>
      <c r="L66" s="79">
        <v>0.25</v>
      </c>
      <c r="M66" s="28"/>
      <c r="N66" s="154"/>
      <c r="O66" s="33"/>
      <c r="P66" s="62">
        <f>O67+O79+O88</f>
        <v>0.11750000000000002</v>
      </c>
      <c r="R66" s="63">
        <f>P66/L66</f>
        <v>0.4700000000000001</v>
      </c>
      <c r="S66" s="61" t="s">
        <v>19</v>
      </c>
    </row>
    <row r="67" spans="1:19" ht="12.75">
      <c r="A67" s="98"/>
      <c r="B67" s="163" t="s">
        <v>12</v>
      </c>
      <c r="C67" s="163"/>
      <c r="D67" s="163"/>
      <c r="E67" s="163"/>
      <c r="F67" s="163"/>
      <c r="G67" s="163"/>
      <c r="H67" s="164"/>
      <c r="I67" s="10"/>
      <c r="J67" s="132"/>
      <c r="K67" s="16">
        <v>0.1</v>
      </c>
      <c r="L67" s="13"/>
      <c r="M67" s="10"/>
      <c r="N67" s="149"/>
      <c r="O67" s="44">
        <f>SUM(O68:O77)/3*K67</f>
        <v>0.03333333333333333</v>
      </c>
      <c r="P67" s="49"/>
      <c r="R67" s="48">
        <f>O67/K67</f>
        <v>0.3333333333333333</v>
      </c>
      <c r="S67" s="47" t="s">
        <v>21</v>
      </c>
    </row>
    <row r="68" spans="1:19" ht="12.75">
      <c r="A68" s="98"/>
      <c r="B68" s="99"/>
      <c r="C68" s="165" t="s">
        <v>42</v>
      </c>
      <c r="D68" s="165"/>
      <c r="E68" s="165"/>
      <c r="F68" s="165"/>
      <c r="G68" s="165"/>
      <c r="H68" s="166"/>
      <c r="I68" s="10"/>
      <c r="J68" s="134">
        <v>0.25</v>
      </c>
      <c r="K68" s="12"/>
      <c r="L68" s="13"/>
      <c r="M68" s="10"/>
      <c r="N68" s="151">
        <v>0</v>
      </c>
      <c r="O68" s="20">
        <f>N68*J68</f>
        <v>0</v>
      </c>
      <c r="P68" s="49"/>
      <c r="R68" s="75"/>
      <c r="S68" s="46"/>
    </row>
    <row r="69" spans="1:19" ht="12.75">
      <c r="A69" s="98"/>
      <c r="B69" s="99"/>
      <c r="C69" s="165"/>
      <c r="D69" s="165"/>
      <c r="E69" s="165"/>
      <c r="F69" s="165"/>
      <c r="G69" s="165"/>
      <c r="H69" s="166"/>
      <c r="I69" s="10"/>
      <c r="J69" s="132"/>
      <c r="K69" s="12"/>
      <c r="L69" s="13"/>
      <c r="M69" s="10"/>
      <c r="N69" s="149"/>
      <c r="O69" s="20"/>
      <c r="P69" s="49"/>
      <c r="R69" s="75"/>
      <c r="S69" s="46"/>
    </row>
    <row r="70" spans="1:19" ht="12.75">
      <c r="A70" s="98"/>
      <c r="B70" s="99"/>
      <c r="C70" s="165"/>
      <c r="D70" s="165"/>
      <c r="E70" s="165"/>
      <c r="F70" s="165"/>
      <c r="G70" s="165"/>
      <c r="H70" s="166"/>
      <c r="I70" s="10"/>
      <c r="J70" s="133"/>
      <c r="K70" s="12"/>
      <c r="L70" s="13"/>
      <c r="M70" s="10"/>
      <c r="N70" s="150"/>
      <c r="O70" s="20"/>
      <c r="P70" s="49"/>
      <c r="R70" s="75"/>
      <c r="S70" s="46"/>
    </row>
    <row r="71" spans="1:19" ht="12.75">
      <c r="A71" s="98"/>
      <c r="B71" s="99"/>
      <c r="C71" s="165" t="s">
        <v>43</v>
      </c>
      <c r="D71" s="165"/>
      <c r="E71" s="165"/>
      <c r="F71" s="165"/>
      <c r="G71" s="165"/>
      <c r="H71" s="166"/>
      <c r="I71" s="10"/>
      <c r="J71" s="134">
        <v>0.25</v>
      </c>
      <c r="K71" s="12"/>
      <c r="L71" s="13"/>
      <c r="M71" s="10"/>
      <c r="N71" s="151">
        <v>2</v>
      </c>
      <c r="O71" s="20">
        <f>N71*J71</f>
        <v>0.5</v>
      </c>
      <c r="P71" s="49"/>
      <c r="R71" s="75"/>
      <c r="S71" s="46"/>
    </row>
    <row r="72" spans="1:19" ht="12.75">
      <c r="A72" s="98"/>
      <c r="B72" s="99"/>
      <c r="C72" s="165"/>
      <c r="D72" s="165"/>
      <c r="E72" s="165"/>
      <c r="F72" s="165"/>
      <c r="G72" s="165"/>
      <c r="H72" s="166"/>
      <c r="I72" s="10"/>
      <c r="J72" s="138"/>
      <c r="K72" s="12"/>
      <c r="L72" s="13"/>
      <c r="M72" s="10"/>
      <c r="N72" s="149"/>
      <c r="O72" s="20"/>
      <c r="P72" s="49"/>
      <c r="R72" s="75"/>
      <c r="S72" s="46"/>
    </row>
    <row r="73" spans="1:19" ht="12.75">
      <c r="A73" s="98"/>
      <c r="B73" s="99"/>
      <c r="C73" s="165"/>
      <c r="D73" s="165"/>
      <c r="E73" s="165"/>
      <c r="F73" s="165"/>
      <c r="G73" s="165"/>
      <c r="H73" s="166"/>
      <c r="I73" s="10"/>
      <c r="J73" s="133"/>
      <c r="K73" s="12"/>
      <c r="L73" s="13"/>
      <c r="M73" s="10"/>
      <c r="N73" s="150"/>
      <c r="O73" s="20"/>
      <c r="P73" s="49"/>
      <c r="R73" s="75"/>
      <c r="S73" s="46"/>
    </row>
    <row r="74" spans="1:19" ht="12.75">
      <c r="A74" s="98"/>
      <c r="B74" s="99"/>
      <c r="C74" s="165" t="s">
        <v>44</v>
      </c>
      <c r="D74" s="178"/>
      <c r="E74" s="178"/>
      <c r="F74" s="178"/>
      <c r="G74" s="178"/>
      <c r="H74" s="179"/>
      <c r="I74" s="10"/>
      <c r="J74" s="134">
        <v>0.25</v>
      </c>
      <c r="K74" s="12"/>
      <c r="L74" s="13"/>
      <c r="M74" s="10"/>
      <c r="N74" s="151">
        <v>0</v>
      </c>
      <c r="O74" s="20">
        <f>N74*J74</f>
        <v>0</v>
      </c>
      <c r="P74" s="49"/>
      <c r="R74" s="75"/>
      <c r="S74" s="46"/>
    </row>
    <row r="75" spans="1:19" ht="12.75">
      <c r="A75" s="98"/>
      <c r="B75" s="99"/>
      <c r="C75" s="178"/>
      <c r="D75" s="178"/>
      <c r="E75" s="178"/>
      <c r="F75" s="178"/>
      <c r="G75" s="178"/>
      <c r="H75" s="179"/>
      <c r="I75" s="10"/>
      <c r="J75" s="138"/>
      <c r="K75" s="12"/>
      <c r="L75" s="13"/>
      <c r="M75" s="10"/>
      <c r="N75" s="149"/>
      <c r="O75" s="20"/>
      <c r="P75" s="49"/>
      <c r="R75" s="75"/>
      <c r="S75" s="46"/>
    </row>
    <row r="76" spans="1:19" ht="12.75">
      <c r="A76" s="98"/>
      <c r="B76" s="99"/>
      <c r="C76" s="178"/>
      <c r="D76" s="178"/>
      <c r="E76" s="178"/>
      <c r="F76" s="178"/>
      <c r="G76" s="178"/>
      <c r="H76" s="179"/>
      <c r="I76" s="10"/>
      <c r="J76" s="133"/>
      <c r="K76" s="12"/>
      <c r="L76" s="13"/>
      <c r="M76" s="10"/>
      <c r="N76" s="149"/>
      <c r="O76" s="20"/>
      <c r="P76" s="49"/>
      <c r="R76" s="75"/>
      <c r="S76" s="46"/>
    </row>
    <row r="77" spans="1:19" ht="12.75">
      <c r="A77" s="98"/>
      <c r="B77" s="99"/>
      <c r="C77" s="165" t="s">
        <v>45</v>
      </c>
      <c r="D77" s="167"/>
      <c r="E77" s="167"/>
      <c r="F77" s="167"/>
      <c r="G77" s="167"/>
      <c r="H77" s="179"/>
      <c r="I77" s="10"/>
      <c r="J77" s="134">
        <v>0.25</v>
      </c>
      <c r="K77" s="12"/>
      <c r="L77" s="13"/>
      <c r="M77" s="10"/>
      <c r="N77" s="151">
        <v>2</v>
      </c>
      <c r="O77" s="20">
        <f>N77*J77</f>
        <v>0.5</v>
      </c>
      <c r="P77" s="49"/>
      <c r="R77" s="75"/>
      <c r="S77" s="46"/>
    </row>
    <row r="78" spans="1:19" ht="12.75">
      <c r="A78" s="98"/>
      <c r="B78" s="99"/>
      <c r="C78" s="167"/>
      <c r="D78" s="167"/>
      <c r="E78" s="167"/>
      <c r="F78" s="167"/>
      <c r="G78" s="167"/>
      <c r="H78" s="179"/>
      <c r="I78" s="10"/>
      <c r="J78" s="133"/>
      <c r="K78" s="12"/>
      <c r="L78" s="13"/>
      <c r="M78" s="10"/>
      <c r="N78" s="149"/>
      <c r="O78" s="43"/>
      <c r="P78" s="49"/>
      <c r="R78" s="75"/>
      <c r="S78" s="46"/>
    </row>
    <row r="79" spans="1:19" ht="12.75">
      <c r="A79" s="98"/>
      <c r="B79" s="163" t="s">
        <v>0</v>
      </c>
      <c r="C79" s="163"/>
      <c r="D79" s="163"/>
      <c r="E79" s="163"/>
      <c r="F79" s="163"/>
      <c r="G79" s="163"/>
      <c r="H79" s="164"/>
      <c r="I79" s="10"/>
      <c r="J79" s="132"/>
      <c r="K79" s="44">
        <v>0.1</v>
      </c>
      <c r="L79" s="13"/>
      <c r="M79" s="10"/>
      <c r="N79" s="149"/>
      <c r="O79" s="44">
        <f>SUM(O80:O85)/3*K79</f>
        <v>0.046666666666666676</v>
      </c>
      <c r="P79" s="13"/>
      <c r="R79" s="48">
        <f>O79/K79</f>
        <v>0.46666666666666673</v>
      </c>
      <c r="S79" s="47" t="s">
        <v>20</v>
      </c>
    </row>
    <row r="80" spans="1:19" ht="12.75">
      <c r="A80" s="98"/>
      <c r="B80" s="99"/>
      <c r="C80" s="165" t="s">
        <v>46</v>
      </c>
      <c r="D80" s="178"/>
      <c r="E80" s="178"/>
      <c r="F80" s="178"/>
      <c r="G80" s="178"/>
      <c r="H80" s="179"/>
      <c r="I80" s="10"/>
      <c r="J80" s="134">
        <v>0.4</v>
      </c>
      <c r="K80" s="15"/>
      <c r="L80" s="123"/>
      <c r="M80" s="10"/>
      <c r="N80" s="151">
        <v>2</v>
      </c>
      <c r="O80" s="116">
        <f>N80*J80</f>
        <v>0.8</v>
      </c>
      <c r="P80" s="123"/>
      <c r="R80" s="75"/>
      <c r="S80" s="46"/>
    </row>
    <row r="81" spans="1:19" ht="12.75">
      <c r="A81" s="98"/>
      <c r="B81" s="99"/>
      <c r="C81" s="178"/>
      <c r="D81" s="178"/>
      <c r="E81" s="178"/>
      <c r="F81" s="178"/>
      <c r="G81" s="178"/>
      <c r="H81" s="179"/>
      <c r="I81" s="10"/>
      <c r="J81" s="139"/>
      <c r="K81" s="15"/>
      <c r="L81" s="123"/>
      <c r="M81" s="10"/>
      <c r="N81" s="149"/>
      <c r="O81" s="116"/>
      <c r="P81" s="123"/>
      <c r="R81" s="75"/>
      <c r="S81" s="46"/>
    </row>
    <row r="82" spans="1:19" ht="12.75">
      <c r="A82" s="98"/>
      <c r="B82" s="99"/>
      <c r="C82" s="176" t="s">
        <v>47</v>
      </c>
      <c r="D82" s="176"/>
      <c r="E82" s="176"/>
      <c r="F82" s="176"/>
      <c r="G82" s="176"/>
      <c r="H82" s="177"/>
      <c r="I82" s="10"/>
      <c r="J82" s="134">
        <v>0.3</v>
      </c>
      <c r="K82" s="55"/>
      <c r="L82" s="126"/>
      <c r="M82" s="71"/>
      <c r="N82" s="151">
        <v>1</v>
      </c>
      <c r="O82" s="116">
        <f>N82*J82</f>
        <v>0.3</v>
      </c>
      <c r="P82" s="123"/>
      <c r="R82" s="75"/>
      <c r="S82" s="46"/>
    </row>
    <row r="83" spans="1:19" ht="12.75">
      <c r="A83" s="98"/>
      <c r="B83" s="99"/>
      <c r="C83" s="176"/>
      <c r="D83" s="176"/>
      <c r="E83" s="176"/>
      <c r="F83" s="176"/>
      <c r="G83" s="176"/>
      <c r="H83" s="177"/>
      <c r="I83" s="10"/>
      <c r="J83" s="138"/>
      <c r="K83" s="55"/>
      <c r="L83" s="126"/>
      <c r="M83" s="71"/>
      <c r="N83" s="149"/>
      <c r="O83" s="116"/>
      <c r="P83" s="123"/>
      <c r="R83" s="75"/>
      <c r="S83" s="46"/>
    </row>
    <row r="84" spans="1:19" ht="12.75">
      <c r="A84" s="98"/>
      <c r="B84" s="99"/>
      <c r="C84" s="165" t="s">
        <v>48</v>
      </c>
      <c r="D84" s="165"/>
      <c r="E84" s="165"/>
      <c r="F84" s="165"/>
      <c r="G84" s="165"/>
      <c r="H84" s="166"/>
      <c r="I84" s="10"/>
      <c r="J84" s="134">
        <v>0.3</v>
      </c>
      <c r="K84" s="55"/>
      <c r="L84" s="126"/>
      <c r="M84" s="71"/>
      <c r="N84" s="151">
        <v>1</v>
      </c>
      <c r="O84" s="116">
        <f>N84*J84</f>
        <v>0.3</v>
      </c>
      <c r="P84" s="123"/>
      <c r="R84" s="75"/>
      <c r="S84" s="46"/>
    </row>
    <row r="85" spans="1:19" ht="12.75">
      <c r="A85" s="98"/>
      <c r="B85" s="99"/>
      <c r="C85" s="165"/>
      <c r="D85" s="165"/>
      <c r="E85" s="165"/>
      <c r="F85" s="165"/>
      <c r="G85" s="165"/>
      <c r="H85" s="166"/>
      <c r="I85" s="10"/>
      <c r="J85" s="139"/>
      <c r="K85" s="55"/>
      <c r="L85" s="126"/>
      <c r="M85" s="71"/>
      <c r="N85" s="150"/>
      <c r="O85" s="3"/>
      <c r="P85" s="123"/>
      <c r="R85" s="75"/>
      <c r="S85" s="46"/>
    </row>
    <row r="86" spans="1:19" ht="12.75">
      <c r="A86" s="98"/>
      <c r="B86" s="99"/>
      <c r="C86" s="178"/>
      <c r="D86" s="178"/>
      <c r="E86" s="178"/>
      <c r="F86" s="178"/>
      <c r="G86" s="178"/>
      <c r="H86" s="179"/>
      <c r="I86" s="10"/>
      <c r="J86" s="139"/>
      <c r="K86" s="55"/>
      <c r="L86" s="126"/>
      <c r="M86" s="71"/>
      <c r="N86" s="150"/>
      <c r="O86" s="3"/>
      <c r="P86" s="123"/>
      <c r="R86" s="75"/>
      <c r="S86" s="46"/>
    </row>
    <row r="87" spans="1:19" ht="12.75">
      <c r="A87" s="98"/>
      <c r="B87" s="163" t="s">
        <v>1</v>
      </c>
      <c r="C87" s="163"/>
      <c r="D87" s="163"/>
      <c r="E87" s="163"/>
      <c r="F87" s="163"/>
      <c r="G87" s="163"/>
      <c r="H87" s="164"/>
      <c r="I87" s="10"/>
      <c r="J87" s="132"/>
      <c r="K87" s="12"/>
      <c r="L87" s="13"/>
      <c r="M87" s="10"/>
      <c r="N87" s="149"/>
      <c r="O87" s="12"/>
      <c r="P87" s="13"/>
      <c r="R87" s="75"/>
      <c r="S87" s="46"/>
    </row>
    <row r="88" spans="1:19" ht="12.75">
      <c r="A88" s="98"/>
      <c r="B88" s="163"/>
      <c r="C88" s="163"/>
      <c r="D88" s="163"/>
      <c r="E88" s="163"/>
      <c r="F88" s="163"/>
      <c r="G88" s="163"/>
      <c r="H88" s="164"/>
      <c r="I88" s="10"/>
      <c r="J88" s="132"/>
      <c r="K88" s="44">
        <v>0.05</v>
      </c>
      <c r="L88" s="13"/>
      <c r="M88" s="10"/>
      <c r="N88" s="149"/>
      <c r="O88" s="44">
        <f>SUM(O89:O97)/3*K88</f>
        <v>0.037500000000000006</v>
      </c>
      <c r="P88" s="13"/>
      <c r="R88" s="48">
        <f>O88/K88</f>
        <v>0.7500000000000001</v>
      </c>
      <c r="S88" s="47" t="s">
        <v>18</v>
      </c>
    </row>
    <row r="89" spans="1:19" ht="12.75">
      <c r="A89" s="98"/>
      <c r="B89" s="99"/>
      <c r="C89" s="165" t="s">
        <v>49</v>
      </c>
      <c r="D89" s="165"/>
      <c r="E89" s="165"/>
      <c r="F89" s="165"/>
      <c r="G89" s="165"/>
      <c r="H89" s="166"/>
      <c r="I89" s="10"/>
      <c r="J89" s="134">
        <v>0.5</v>
      </c>
      <c r="K89" s="12"/>
      <c r="L89" s="13"/>
      <c r="M89" s="10"/>
      <c r="N89" s="151">
        <v>2</v>
      </c>
      <c r="O89" s="20">
        <f>N89*J89</f>
        <v>1</v>
      </c>
      <c r="P89" s="13"/>
      <c r="R89" s="75"/>
      <c r="S89" s="46"/>
    </row>
    <row r="90" spans="1:19" ht="12.75">
      <c r="A90" s="98"/>
      <c r="B90" s="99"/>
      <c r="C90" s="165"/>
      <c r="D90" s="165"/>
      <c r="E90" s="165"/>
      <c r="F90" s="165"/>
      <c r="G90" s="165"/>
      <c r="H90" s="166"/>
      <c r="I90" s="10"/>
      <c r="J90" s="132"/>
      <c r="K90" s="12"/>
      <c r="L90" s="13"/>
      <c r="M90" s="10"/>
      <c r="N90" s="149"/>
      <c r="O90" s="20"/>
      <c r="P90" s="13"/>
      <c r="R90" s="75"/>
      <c r="S90" s="46"/>
    </row>
    <row r="91" spans="1:19" ht="12.75">
      <c r="A91" s="98"/>
      <c r="B91" s="99"/>
      <c r="C91" s="165"/>
      <c r="D91" s="165"/>
      <c r="E91" s="165"/>
      <c r="F91" s="165"/>
      <c r="G91" s="165"/>
      <c r="H91" s="166"/>
      <c r="I91" s="10"/>
      <c r="J91" s="132"/>
      <c r="K91" s="12"/>
      <c r="L91" s="13"/>
      <c r="M91" s="10"/>
      <c r="N91" s="149"/>
      <c r="O91" s="20"/>
      <c r="P91" s="13"/>
      <c r="R91" s="75"/>
      <c r="S91" s="46"/>
    </row>
    <row r="92" spans="1:19" ht="12.75">
      <c r="A92" s="98"/>
      <c r="B92" s="99"/>
      <c r="C92" s="165"/>
      <c r="D92" s="165"/>
      <c r="E92" s="165"/>
      <c r="F92" s="165"/>
      <c r="G92" s="165"/>
      <c r="H92" s="166"/>
      <c r="I92" s="10"/>
      <c r="J92" s="133"/>
      <c r="K92" s="42"/>
      <c r="L92" s="70"/>
      <c r="M92" s="71"/>
      <c r="N92" s="150"/>
      <c r="O92" s="20"/>
      <c r="P92" s="13"/>
      <c r="R92" s="75"/>
      <c r="S92" s="46"/>
    </row>
    <row r="93" spans="1:19" ht="12.75">
      <c r="A93" s="98"/>
      <c r="B93" s="99"/>
      <c r="C93" s="165" t="s">
        <v>50</v>
      </c>
      <c r="D93" s="165"/>
      <c r="E93" s="165"/>
      <c r="F93" s="165"/>
      <c r="G93" s="165"/>
      <c r="H93" s="166"/>
      <c r="I93" s="10"/>
      <c r="J93" s="134">
        <v>0.25</v>
      </c>
      <c r="K93" s="42"/>
      <c r="L93" s="70"/>
      <c r="M93" s="71"/>
      <c r="N93" s="151">
        <v>3</v>
      </c>
      <c r="O93" s="20">
        <f>N93*J93</f>
        <v>0.75</v>
      </c>
      <c r="P93" s="13"/>
      <c r="R93" s="75"/>
      <c r="S93" s="46"/>
    </row>
    <row r="94" spans="1:19" ht="12.75">
      <c r="A94" s="98"/>
      <c r="B94" s="99"/>
      <c r="C94" s="165"/>
      <c r="D94" s="165"/>
      <c r="E94" s="165"/>
      <c r="F94" s="165"/>
      <c r="G94" s="165"/>
      <c r="H94" s="166"/>
      <c r="I94" s="10"/>
      <c r="J94" s="133"/>
      <c r="K94" s="42"/>
      <c r="L94" s="70"/>
      <c r="M94" s="71"/>
      <c r="N94" s="149"/>
      <c r="O94" s="20"/>
      <c r="P94" s="13"/>
      <c r="R94" s="75"/>
      <c r="S94" s="46"/>
    </row>
    <row r="95" spans="1:19" ht="12.75">
      <c r="A95" s="98"/>
      <c r="B95" s="99"/>
      <c r="C95" s="165"/>
      <c r="D95" s="165"/>
      <c r="E95" s="165"/>
      <c r="F95" s="165"/>
      <c r="G95" s="165"/>
      <c r="H95" s="166"/>
      <c r="I95" s="10"/>
      <c r="J95" s="133"/>
      <c r="K95" s="42"/>
      <c r="L95" s="70"/>
      <c r="M95" s="71"/>
      <c r="N95" s="150"/>
      <c r="O95" s="20"/>
      <c r="P95" s="13"/>
      <c r="R95" s="75"/>
      <c r="S95" s="46"/>
    </row>
    <row r="96" spans="1:19" ht="12.75">
      <c r="A96" s="98"/>
      <c r="B96" s="99"/>
      <c r="C96" s="165" t="s">
        <v>51</v>
      </c>
      <c r="D96" s="165"/>
      <c r="E96" s="165"/>
      <c r="F96" s="165"/>
      <c r="G96" s="165"/>
      <c r="H96" s="166"/>
      <c r="I96" s="10"/>
      <c r="J96" s="134">
        <v>0.25</v>
      </c>
      <c r="K96" s="42"/>
      <c r="L96" s="70"/>
      <c r="M96" s="71"/>
      <c r="N96" s="151">
        <v>2</v>
      </c>
      <c r="O96" s="20">
        <f>N96*J96</f>
        <v>0.5</v>
      </c>
      <c r="P96" s="13"/>
      <c r="R96" s="75"/>
      <c r="S96" s="46"/>
    </row>
    <row r="97" spans="1:19" ht="12.75">
      <c r="A97" s="100"/>
      <c r="B97" s="101"/>
      <c r="C97" s="174"/>
      <c r="D97" s="174"/>
      <c r="E97" s="174"/>
      <c r="F97" s="174"/>
      <c r="G97" s="174"/>
      <c r="H97" s="175"/>
      <c r="I97" s="10"/>
      <c r="J97" s="133"/>
      <c r="K97" s="72"/>
      <c r="L97" s="73"/>
      <c r="M97" s="71"/>
      <c r="N97" s="150"/>
      <c r="P97" s="23"/>
      <c r="R97" s="86"/>
      <c r="S97" s="87"/>
    </row>
    <row r="98" spans="1:19" ht="12.75">
      <c r="A98" s="168" t="s">
        <v>2</v>
      </c>
      <c r="B98" s="169"/>
      <c r="C98" s="169"/>
      <c r="D98" s="169"/>
      <c r="E98" s="169"/>
      <c r="F98" s="169"/>
      <c r="G98" s="169"/>
      <c r="H98" s="170"/>
      <c r="I98" s="25"/>
      <c r="J98" s="142"/>
      <c r="K98" s="33"/>
      <c r="L98" s="36"/>
      <c r="M98" s="28"/>
      <c r="N98" s="154"/>
      <c r="O98" s="33"/>
      <c r="P98" s="36"/>
      <c r="R98" s="106"/>
      <c r="S98" s="107"/>
    </row>
    <row r="99" spans="1:19" ht="12.75">
      <c r="A99" s="171"/>
      <c r="B99" s="172"/>
      <c r="C99" s="172"/>
      <c r="D99" s="172"/>
      <c r="E99" s="172"/>
      <c r="F99" s="172"/>
      <c r="G99" s="172"/>
      <c r="H99" s="173"/>
      <c r="I99" s="25"/>
      <c r="J99" s="142"/>
      <c r="K99" s="33"/>
      <c r="L99" s="79">
        <v>0.25</v>
      </c>
      <c r="M99" s="28"/>
      <c r="N99" s="154"/>
      <c r="O99" s="33"/>
      <c r="P99" s="62">
        <f>SUM(O100,O113,O125,O128)</f>
        <v>0.1840466666666667</v>
      </c>
      <c r="R99" s="63">
        <f>P99/L99</f>
        <v>0.7361866666666668</v>
      </c>
      <c r="S99" s="61" t="s">
        <v>20</v>
      </c>
    </row>
    <row r="100" spans="1:19" ht="12.75">
      <c r="A100" s="98"/>
      <c r="B100" s="163" t="s">
        <v>3</v>
      </c>
      <c r="C100" s="163"/>
      <c r="D100" s="163"/>
      <c r="E100" s="163"/>
      <c r="F100" s="163"/>
      <c r="G100" s="163"/>
      <c r="H100" s="164"/>
      <c r="I100" s="10"/>
      <c r="J100" s="132"/>
      <c r="K100" s="44">
        <v>0.08</v>
      </c>
      <c r="L100" s="13"/>
      <c r="M100" s="10"/>
      <c r="N100" s="149"/>
      <c r="O100" s="44">
        <f>SUM(O101:O111)/3*K100</f>
        <v>0.04133333333333334</v>
      </c>
      <c r="P100" s="13"/>
      <c r="R100" s="48">
        <f>O100/K100</f>
        <v>0.5166666666666667</v>
      </c>
      <c r="S100" s="47" t="s">
        <v>19</v>
      </c>
    </row>
    <row r="101" spans="1:19" ht="12.75">
      <c r="A101" s="98"/>
      <c r="B101" s="99"/>
      <c r="C101" s="165" t="s">
        <v>52</v>
      </c>
      <c r="D101" s="165"/>
      <c r="E101" s="165"/>
      <c r="F101" s="165"/>
      <c r="G101" s="165"/>
      <c r="H101" s="166"/>
      <c r="I101" s="10"/>
      <c r="J101" s="134">
        <v>0.25</v>
      </c>
      <c r="K101" s="12"/>
      <c r="L101" s="13"/>
      <c r="M101" s="10"/>
      <c r="N101" s="151">
        <v>2</v>
      </c>
      <c r="O101" s="20">
        <f>N101*J101</f>
        <v>0.5</v>
      </c>
      <c r="P101" s="13"/>
      <c r="R101" s="75"/>
      <c r="S101" s="46"/>
    </row>
    <row r="102" spans="1:19" ht="12.75">
      <c r="A102" s="98"/>
      <c r="B102" s="99"/>
      <c r="C102" s="165"/>
      <c r="D102" s="165"/>
      <c r="E102" s="165"/>
      <c r="F102" s="165"/>
      <c r="G102" s="165"/>
      <c r="H102" s="166"/>
      <c r="I102" s="10"/>
      <c r="J102" s="132"/>
      <c r="K102" s="12"/>
      <c r="L102" s="13"/>
      <c r="M102" s="10"/>
      <c r="N102" s="149"/>
      <c r="O102" s="20"/>
      <c r="P102" s="13"/>
      <c r="R102" s="75"/>
      <c r="S102" s="46"/>
    </row>
    <row r="103" spans="1:19" ht="12.75">
      <c r="A103" s="98"/>
      <c r="B103" s="99"/>
      <c r="C103" s="165"/>
      <c r="D103" s="165"/>
      <c r="E103" s="165"/>
      <c r="F103" s="165"/>
      <c r="G103" s="165"/>
      <c r="H103" s="166"/>
      <c r="I103" s="10"/>
      <c r="J103" s="133"/>
      <c r="K103" s="42"/>
      <c r="L103" s="70"/>
      <c r="M103" s="71"/>
      <c r="N103" s="150"/>
      <c r="O103" s="20"/>
      <c r="P103" s="13"/>
      <c r="R103" s="75"/>
      <c r="S103" s="46"/>
    </row>
    <row r="104" spans="1:19" ht="12.75">
      <c r="A104" s="98"/>
      <c r="B104" s="99"/>
      <c r="C104" s="165" t="s">
        <v>53</v>
      </c>
      <c r="D104" s="165"/>
      <c r="E104" s="165"/>
      <c r="F104" s="165"/>
      <c r="G104" s="165"/>
      <c r="H104" s="166"/>
      <c r="I104" s="10"/>
      <c r="J104" s="134">
        <v>0.2</v>
      </c>
      <c r="K104" s="42"/>
      <c r="L104" s="70"/>
      <c r="M104" s="71"/>
      <c r="N104" s="151">
        <v>2</v>
      </c>
      <c r="O104" s="20">
        <f>N104*J104</f>
        <v>0.4</v>
      </c>
      <c r="P104" s="13"/>
      <c r="R104" s="75"/>
      <c r="S104" s="46"/>
    </row>
    <row r="105" spans="1:19" ht="12.75">
      <c r="A105" s="98"/>
      <c r="B105" s="99"/>
      <c r="C105" s="165"/>
      <c r="D105" s="165"/>
      <c r="E105" s="165"/>
      <c r="F105" s="165"/>
      <c r="G105" s="165"/>
      <c r="H105" s="166"/>
      <c r="I105" s="10"/>
      <c r="J105" s="133"/>
      <c r="K105" s="42"/>
      <c r="L105" s="70"/>
      <c r="M105" s="71"/>
      <c r="N105" s="150"/>
      <c r="O105" s="20"/>
      <c r="P105" s="13"/>
      <c r="R105" s="75"/>
      <c r="S105" s="46"/>
    </row>
    <row r="106" spans="1:19" ht="12.75">
      <c r="A106" s="98"/>
      <c r="B106" s="99"/>
      <c r="C106" s="176" t="s">
        <v>54</v>
      </c>
      <c r="D106" s="176"/>
      <c r="E106" s="176"/>
      <c r="F106" s="176"/>
      <c r="G106" s="176"/>
      <c r="H106" s="177"/>
      <c r="I106" s="10"/>
      <c r="J106" s="134">
        <v>0.2</v>
      </c>
      <c r="K106" s="42"/>
      <c r="L106" s="70"/>
      <c r="M106" s="71"/>
      <c r="N106" s="151">
        <v>1</v>
      </c>
      <c r="O106" s="20">
        <f>N106*J106</f>
        <v>0.2</v>
      </c>
      <c r="P106" s="13"/>
      <c r="R106" s="75"/>
      <c r="S106" s="46"/>
    </row>
    <row r="107" spans="1:19" ht="12.75">
      <c r="A107" s="98"/>
      <c r="B107" s="99"/>
      <c r="C107" s="176"/>
      <c r="D107" s="176"/>
      <c r="E107" s="176"/>
      <c r="F107" s="176"/>
      <c r="G107" s="176"/>
      <c r="H107" s="177"/>
      <c r="I107" s="10"/>
      <c r="J107" s="133"/>
      <c r="K107" s="42"/>
      <c r="L107" s="70"/>
      <c r="M107" s="71"/>
      <c r="N107" s="150"/>
      <c r="O107" s="20"/>
      <c r="P107" s="13"/>
      <c r="R107" s="75"/>
      <c r="S107" s="46"/>
    </row>
    <row r="108" spans="1:19" ht="12.75">
      <c r="A108" s="98"/>
      <c r="B108" s="99"/>
      <c r="C108" s="165" t="s">
        <v>55</v>
      </c>
      <c r="D108" s="165"/>
      <c r="E108" s="165"/>
      <c r="F108" s="165"/>
      <c r="G108" s="165"/>
      <c r="H108" s="166"/>
      <c r="I108" s="10"/>
      <c r="J108" s="134">
        <v>0.1</v>
      </c>
      <c r="K108" s="42"/>
      <c r="L108" s="70"/>
      <c r="M108" s="71"/>
      <c r="N108" s="151">
        <v>2</v>
      </c>
      <c r="O108" s="20">
        <f>N108*J108</f>
        <v>0.2</v>
      </c>
      <c r="P108" s="13"/>
      <c r="R108" s="75"/>
      <c r="S108" s="46"/>
    </row>
    <row r="109" spans="1:19" ht="12.75">
      <c r="A109" s="98"/>
      <c r="B109" s="99"/>
      <c r="C109" s="165"/>
      <c r="D109" s="165"/>
      <c r="E109" s="165"/>
      <c r="F109" s="165"/>
      <c r="G109" s="165"/>
      <c r="H109" s="166"/>
      <c r="I109" s="10"/>
      <c r="J109" s="133"/>
      <c r="K109" s="42"/>
      <c r="L109" s="70"/>
      <c r="M109" s="71"/>
      <c r="N109" s="150"/>
      <c r="O109" s="20"/>
      <c r="P109" s="13"/>
      <c r="R109" s="75"/>
      <c r="S109" s="46"/>
    </row>
    <row r="110" spans="1:19" ht="12.75">
      <c r="A110" s="98"/>
      <c r="B110" s="99"/>
      <c r="C110" s="165" t="s">
        <v>56</v>
      </c>
      <c r="D110" s="165"/>
      <c r="E110" s="165"/>
      <c r="F110" s="165"/>
      <c r="G110" s="165"/>
      <c r="H110" s="166"/>
      <c r="I110" s="10"/>
      <c r="J110" s="132"/>
      <c r="K110" s="42"/>
      <c r="L110" s="70"/>
      <c r="M110" s="71"/>
      <c r="N110" s="149"/>
      <c r="O110" s="20"/>
      <c r="P110" s="13"/>
      <c r="R110" s="75"/>
      <c r="S110" s="46"/>
    </row>
    <row r="111" spans="1:19" ht="12.75">
      <c r="A111" s="98"/>
      <c r="B111" s="99"/>
      <c r="C111" s="165"/>
      <c r="D111" s="165"/>
      <c r="E111" s="165"/>
      <c r="F111" s="165"/>
      <c r="G111" s="165"/>
      <c r="H111" s="166"/>
      <c r="I111" s="10"/>
      <c r="J111" s="134">
        <v>0.25</v>
      </c>
      <c r="K111" s="42"/>
      <c r="L111" s="70"/>
      <c r="M111" s="71"/>
      <c r="N111" s="151">
        <v>1</v>
      </c>
      <c r="O111" s="20">
        <f>N111*J111</f>
        <v>0.25</v>
      </c>
      <c r="P111" s="13"/>
      <c r="R111" s="75"/>
      <c r="S111" s="46"/>
    </row>
    <row r="112" spans="1:19" ht="12.75">
      <c r="A112" s="98"/>
      <c r="B112" s="99"/>
      <c r="C112" s="165"/>
      <c r="D112" s="165"/>
      <c r="E112" s="165"/>
      <c r="F112" s="165"/>
      <c r="G112" s="165"/>
      <c r="H112" s="166"/>
      <c r="I112" s="10"/>
      <c r="J112" s="133"/>
      <c r="K112" s="42"/>
      <c r="L112" s="70"/>
      <c r="M112" s="71"/>
      <c r="N112" s="150"/>
      <c r="P112" s="13"/>
      <c r="R112" s="75"/>
      <c r="S112" s="46"/>
    </row>
    <row r="113" spans="1:19" ht="12.75">
      <c r="A113" s="98"/>
      <c r="B113" s="163" t="s">
        <v>4</v>
      </c>
      <c r="C113" s="163"/>
      <c r="D113" s="163"/>
      <c r="E113" s="163"/>
      <c r="F113" s="163"/>
      <c r="G113" s="163"/>
      <c r="H113" s="164"/>
      <c r="I113" s="10"/>
      <c r="J113" s="132"/>
      <c r="K113" s="44">
        <v>0.05</v>
      </c>
      <c r="L113" s="13"/>
      <c r="M113" s="10"/>
      <c r="N113" s="149"/>
      <c r="O113" s="44">
        <f>SUM(O114:O123)/3*K113</f>
        <v>0.0425</v>
      </c>
      <c r="P113" s="13"/>
      <c r="R113" s="48">
        <f>O113/K113</f>
        <v>0.85</v>
      </c>
      <c r="S113" s="47" t="s">
        <v>20</v>
      </c>
    </row>
    <row r="114" spans="1:19" ht="12.75">
      <c r="A114" s="98"/>
      <c r="B114" s="99"/>
      <c r="C114" s="165" t="s">
        <v>57</v>
      </c>
      <c r="D114" s="165"/>
      <c r="E114" s="165"/>
      <c r="F114" s="165"/>
      <c r="G114" s="165"/>
      <c r="H114" s="166"/>
      <c r="I114" s="10"/>
      <c r="J114" s="134">
        <v>0.15</v>
      </c>
      <c r="K114" s="15"/>
      <c r="L114" s="123"/>
      <c r="M114" s="10"/>
      <c r="N114" s="151">
        <v>3</v>
      </c>
      <c r="O114" s="116">
        <f>N114*J114</f>
        <v>0.44999999999999996</v>
      </c>
      <c r="P114" s="123"/>
      <c r="R114" s="75"/>
      <c r="S114" s="46"/>
    </row>
    <row r="115" spans="1:19" ht="12.75">
      <c r="A115" s="98"/>
      <c r="B115" s="99"/>
      <c r="C115" s="165"/>
      <c r="D115" s="165"/>
      <c r="E115" s="165"/>
      <c r="F115" s="165"/>
      <c r="G115" s="165"/>
      <c r="H115" s="166"/>
      <c r="I115" s="10"/>
      <c r="J115" s="138"/>
      <c r="K115" s="15"/>
      <c r="L115" s="123"/>
      <c r="M115" s="10"/>
      <c r="N115" s="149"/>
      <c r="O115" s="116"/>
      <c r="P115" s="123"/>
      <c r="R115" s="75"/>
      <c r="S115" s="46"/>
    </row>
    <row r="116" spans="1:19" ht="12.75">
      <c r="A116" s="98"/>
      <c r="B116" s="99"/>
      <c r="C116" s="165"/>
      <c r="D116" s="165"/>
      <c r="E116" s="165"/>
      <c r="F116" s="165"/>
      <c r="G116" s="165"/>
      <c r="H116" s="166"/>
      <c r="I116" s="10"/>
      <c r="J116" s="138"/>
      <c r="K116" s="15"/>
      <c r="L116" s="123"/>
      <c r="M116" s="10"/>
      <c r="N116" s="149"/>
      <c r="O116" s="116"/>
      <c r="P116" s="123"/>
      <c r="R116" s="75"/>
      <c r="S116" s="46"/>
    </row>
    <row r="117" spans="1:19" ht="12.75">
      <c r="A117" s="98"/>
      <c r="B117" s="99"/>
      <c r="C117" s="165" t="s">
        <v>58</v>
      </c>
      <c r="D117" s="165"/>
      <c r="E117" s="165"/>
      <c r="F117" s="165"/>
      <c r="G117" s="165"/>
      <c r="H117" s="166"/>
      <c r="I117" s="10"/>
      <c r="J117" s="134">
        <v>0.3</v>
      </c>
      <c r="K117" s="55"/>
      <c r="L117" s="126"/>
      <c r="M117" s="71"/>
      <c r="N117" s="151">
        <v>3</v>
      </c>
      <c r="O117" s="116">
        <f>N117*J117</f>
        <v>0.8999999999999999</v>
      </c>
      <c r="P117" s="123"/>
      <c r="R117" s="75"/>
      <c r="S117" s="46"/>
    </row>
    <row r="118" spans="1:19" ht="12.75">
      <c r="A118" s="98"/>
      <c r="B118" s="99"/>
      <c r="C118" s="165"/>
      <c r="D118" s="165"/>
      <c r="E118" s="165"/>
      <c r="F118" s="165"/>
      <c r="G118" s="165"/>
      <c r="H118" s="166"/>
      <c r="I118" s="10"/>
      <c r="J118" s="138"/>
      <c r="K118" s="55"/>
      <c r="L118" s="126"/>
      <c r="M118" s="71"/>
      <c r="N118" s="149"/>
      <c r="O118" s="116"/>
      <c r="P118" s="123"/>
      <c r="R118" s="75"/>
      <c r="S118" s="46"/>
    </row>
    <row r="119" spans="1:19" ht="12.75">
      <c r="A119" s="98"/>
      <c r="B119" s="99"/>
      <c r="C119" s="165" t="s">
        <v>59</v>
      </c>
      <c r="D119" s="165"/>
      <c r="E119" s="165"/>
      <c r="F119" s="165"/>
      <c r="G119" s="165"/>
      <c r="H119" s="166"/>
      <c r="I119" s="10"/>
      <c r="J119" s="134">
        <v>0.15</v>
      </c>
      <c r="K119" s="55"/>
      <c r="L119" s="126"/>
      <c r="M119" s="71"/>
      <c r="N119" s="151">
        <v>2</v>
      </c>
      <c r="O119" s="116">
        <f>N119*J119</f>
        <v>0.3</v>
      </c>
      <c r="P119" s="123"/>
      <c r="R119" s="75"/>
      <c r="S119" s="46"/>
    </row>
    <row r="120" spans="1:19" ht="12.75">
      <c r="A120" s="98"/>
      <c r="B120" s="99"/>
      <c r="C120" s="165"/>
      <c r="D120" s="165"/>
      <c r="E120" s="165"/>
      <c r="F120" s="165"/>
      <c r="G120" s="165"/>
      <c r="H120" s="166"/>
      <c r="I120" s="10"/>
      <c r="J120" s="138"/>
      <c r="K120" s="55"/>
      <c r="L120" s="126"/>
      <c r="M120" s="71"/>
      <c r="N120" s="149"/>
      <c r="O120" s="116"/>
      <c r="P120" s="123"/>
      <c r="R120" s="75"/>
      <c r="S120" s="46"/>
    </row>
    <row r="121" spans="1:19" ht="12.75">
      <c r="A121" s="98"/>
      <c r="B121" s="99"/>
      <c r="C121" s="165" t="s">
        <v>60</v>
      </c>
      <c r="D121" s="165"/>
      <c r="E121" s="165"/>
      <c r="F121" s="165"/>
      <c r="G121" s="165"/>
      <c r="H121" s="166"/>
      <c r="I121" s="10"/>
      <c r="J121" s="134">
        <v>0.15</v>
      </c>
      <c r="K121" s="55"/>
      <c r="L121" s="126"/>
      <c r="M121" s="71"/>
      <c r="N121" s="156">
        <v>1</v>
      </c>
      <c r="O121" s="116">
        <f>N121*J121</f>
        <v>0.15</v>
      </c>
      <c r="P121" s="123"/>
      <c r="R121" s="75"/>
      <c r="S121" s="46"/>
    </row>
    <row r="122" spans="1:19" ht="12.75">
      <c r="A122" s="98"/>
      <c r="B122" s="99"/>
      <c r="C122" s="165"/>
      <c r="D122" s="165"/>
      <c r="E122" s="165"/>
      <c r="F122" s="165"/>
      <c r="G122" s="165"/>
      <c r="H122" s="166"/>
      <c r="I122" s="10"/>
      <c r="J122" s="139"/>
      <c r="K122" s="55"/>
      <c r="L122" s="126"/>
      <c r="M122" s="71"/>
      <c r="N122" s="150"/>
      <c r="O122" s="116"/>
      <c r="P122" s="123"/>
      <c r="R122" s="75"/>
      <c r="S122" s="46"/>
    </row>
    <row r="123" spans="1:19" ht="12.75">
      <c r="A123" s="98"/>
      <c r="B123" s="99"/>
      <c r="C123" s="165" t="s">
        <v>61</v>
      </c>
      <c r="D123" s="165"/>
      <c r="E123" s="165"/>
      <c r="F123" s="165"/>
      <c r="G123" s="165"/>
      <c r="H123" s="166"/>
      <c r="I123" s="10"/>
      <c r="J123" s="134">
        <v>0.25</v>
      </c>
      <c r="K123" s="55"/>
      <c r="L123" s="126"/>
      <c r="M123" s="71"/>
      <c r="N123" s="151">
        <v>3</v>
      </c>
      <c r="O123" s="116">
        <f>N123*J123</f>
        <v>0.75</v>
      </c>
      <c r="P123" s="123"/>
      <c r="R123" s="75"/>
      <c r="S123" s="46"/>
    </row>
    <row r="124" spans="1:19" ht="12.75">
      <c r="A124" s="98"/>
      <c r="B124" s="99"/>
      <c r="C124" s="178"/>
      <c r="D124" s="178"/>
      <c r="E124" s="178"/>
      <c r="F124" s="178"/>
      <c r="G124" s="178"/>
      <c r="H124" s="179"/>
      <c r="I124" s="10"/>
      <c r="J124" s="139"/>
      <c r="K124" s="55"/>
      <c r="L124" s="126"/>
      <c r="M124" s="71"/>
      <c r="N124" s="149"/>
      <c r="O124" s="45"/>
      <c r="P124" s="123"/>
      <c r="R124" s="75"/>
      <c r="S124" s="46"/>
    </row>
    <row r="125" spans="1:19" ht="12.75">
      <c r="A125" s="98"/>
      <c r="B125" s="163" t="s">
        <v>5</v>
      </c>
      <c r="C125" s="163"/>
      <c r="D125" s="163"/>
      <c r="E125" s="163"/>
      <c r="F125" s="163"/>
      <c r="G125" s="163"/>
      <c r="H125" s="164"/>
      <c r="I125" s="10"/>
      <c r="J125" s="138"/>
      <c r="K125" s="44">
        <v>0.04</v>
      </c>
      <c r="L125" s="127"/>
      <c r="M125" s="50"/>
      <c r="N125" s="149"/>
      <c r="O125" s="44">
        <f>SUM(O126)/3*K125</f>
        <v>0.026666666666666665</v>
      </c>
      <c r="P125" s="13"/>
      <c r="R125" s="59">
        <f>O125/K125</f>
        <v>0.6666666666666666</v>
      </c>
      <c r="S125" s="47" t="s">
        <v>19</v>
      </c>
    </row>
    <row r="126" spans="1:19" ht="12.75">
      <c r="A126" s="98"/>
      <c r="B126" s="99"/>
      <c r="C126" s="165" t="s">
        <v>62</v>
      </c>
      <c r="D126" s="165"/>
      <c r="E126" s="165"/>
      <c r="F126" s="165"/>
      <c r="G126" s="165"/>
      <c r="H126" s="166"/>
      <c r="I126" s="10"/>
      <c r="J126" s="134">
        <v>1</v>
      </c>
      <c r="K126" s="15"/>
      <c r="L126" s="123"/>
      <c r="M126" s="10"/>
      <c r="N126" s="151">
        <v>2</v>
      </c>
      <c r="O126" s="116">
        <f>N126*J126</f>
        <v>2</v>
      </c>
      <c r="P126" s="123"/>
      <c r="R126" s="75"/>
      <c r="S126" s="46"/>
    </row>
    <row r="127" spans="1:19" ht="13.5" customHeight="1">
      <c r="A127" s="98"/>
      <c r="B127" s="99"/>
      <c r="C127" s="165"/>
      <c r="D127" s="165"/>
      <c r="E127" s="165"/>
      <c r="F127" s="165"/>
      <c r="G127" s="165"/>
      <c r="H127" s="166"/>
      <c r="I127" s="10"/>
      <c r="J127" s="138"/>
      <c r="K127" s="15"/>
      <c r="L127" s="123"/>
      <c r="M127" s="10"/>
      <c r="N127" s="149"/>
      <c r="O127" s="45"/>
      <c r="P127" s="123"/>
      <c r="R127" s="75"/>
      <c r="S127" s="46"/>
    </row>
    <row r="128" spans="1:19" ht="12.75">
      <c r="A128" s="98"/>
      <c r="B128" s="163" t="s">
        <v>6</v>
      </c>
      <c r="C128" s="163"/>
      <c r="D128" s="163"/>
      <c r="E128" s="163"/>
      <c r="F128" s="163"/>
      <c r="G128" s="163"/>
      <c r="H128" s="164"/>
      <c r="I128" s="10"/>
      <c r="J128" s="138"/>
      <c r="K128" s="44">
        <v>0.08</v>
      </c>
      <c r="L128" s="127"/>
      <c r="M128" s="50"/>
      <c r="N128" s="149"/>
      <c r="O128" s="44">
        <f>SUM(O129:O145)/3*K128</f>
        <v>0.07354666666666666</v>
      </c>
      <c r="P128" s="13"/>
      <c r="R128" s="48">
        <f>O128/K128</f>
        <v>0.9193333333333332</v>
      </c>
      <c r="S128" s="47" t="s">
        <v>18</v>
      </c>
    </row>
    <row r="129" spans="1:19" ht="12.75" customHeight="1">
      <c r="A129" s="98"/>
      <c r="B129" s="99"/>
      <c r="C129" s="165" t="s">
        <v>63</v>
      </c>
      <c r="D129" s="165"/>
      <c r="E129" s="165"/>
      <c r="F129" s="165"/>
      <c r="G129" s="165"/>
      <c r="H129" s="166"/>
      <c r="I129" s="10"/>
      <c r="J129" s="134">
        <v>0.2</v>
      </c>
      <c r="K129" s="15"/>
      <c r="L129" s="123"/>
      <c r="M129" s="10"/>
      <c r="N129" s="151">
        <v>3</v>
      </c>
      <c r="O129" s="116">
        <f>N129*J129</f>
        <v>0.6000000000000001</v>
      </c>
      <c r="P129" s="123"/>
      <c r="R129" s="75"/>
      <c r="S129" s="46"/>
    </row>
    <row r="130" spans="1:19" ht="12.75">
      <c r="A130" s="98"/>
      <c r="B130" s="99"/>
      <c r="C130" s="165"/>
      <c r="D130" s="165"/>
      <c r="E130" s="165"/>
      <c r="F130" s="165"/>
      <c r="G130" s="165"/>
      <c r="H130" s="166"/>
      <c r="I130" s="10"/>
      <c r="J130" s="138"/>
      <c r="K130" s="15"/>
      <c r="L130" s="123"/>
      <c r="M130" s="10"/>
      <c r="N130" s="149"/>
      <c r="O130" s="116"/>
      <c r="P130" s="123"/>
      <c r="R130" s="75"/>
      <c r="S130" s="46"/>
    </row>
    <row r="131" spans="1:19" ht="13.5" customHeight="1">
      <c r="A131" s="98"/>
      <c r="B131" s="99"/>
      <c r="C131" s="165"/>
      <c r="D131" s="165"/>
      <c r="E131" s="165"/>
      <c r="F131" s="165"/>
      <c r="G131" s="165"/>
      <c r="H131" s="166"/>
      <c r="I131" s="10"/>
      <c r="J131" s="138"/>
      <c r="K131" s="15"/>
      <c r="L131" s="123"/>
      <c r="M131" s="10"/>
      <c r="N131" s="149"/>
      <c r="O131" s="116"/>
      <c r="P131" s="123"/>
      <c r="R131" s="75"/>
      <c r="S131" s="46"/>
    </row>
    <row r="132" spans="1:19" ht="17.25" customHeight="1">
      <c r="A132" s="98"/>
      <c r="B132" s="99"/>
      <c r="C132" s="165"/>
      <c r="D132" s="165"/>
      <c r="E132" s="165"/>
      <c r="F132" s="165"/>
      <c r="G132" s="165"/>
      <c r="H132" s="166"/>
      <c r="I132" s="10"/>
      <c r="J132" s="138"/>
      <c r="K132" s="15"/>
      <c r="L132" s="123"/>
      <c r="M132" s="10"/>
      <c r="N132" s="149"/>
      <c r="O132" s="116"/>
      <c r="P132" s="123"/>
      <c r="R132" s="75"/>
      <c r="S132" s="46"/>
    </row>
    <row r="133" spans="1:19" ht="12.75" customHeight="1">
      <c r="A133" s="100"/>
      <c r="B133" s="101"/>
      <c r="C133" s="118"/>
      <c r="D133" s="118"/>
      <c r="E133" s="118"/>
      <c r="F133" s="118"/>
      <c r="G133" s="118"/>
      <c r="H133" s="119"/>
      <c r="I133" s="122"/>
      <c r="J133" s="143"/>
      <c r="K133" s="128"/>
      <c r="L133" s="125"/>
      <c r="M133" s="122"/>
      <c r="N133" s="155"/>
      <c r="O133" s="124"/>
      <c r="P133" s="125"/>
      <c r="Q133" s="81"/>
      <c r="R133" s="86"/>
      <c r="S133" s="87"/>
    </row>
    <row r="134" spans="1:19" ht="12.75" customHeight="1">
      <c r="A134" s="98"/>
      <c r="B134" s="99"/>
      <c r="C134" s="165" t="s">
        <v>64</v>
      </c>
      <c r="D134" s="165"/>
      <c r="E134" s="165"/>
      <c r="F134" s="165"/>
      <c r="G134" s="165"/>
      <c r="H134" s="166"/>
      <c r="I134" s="10"/>
      <c r="J134" s="134">
        <v>0.2</v>
      </c>
      <c r="K134" s="55"/>
      <c r="L134" s="126"/>
      <c r="M134" s="71"/>
      <c r="N134" s="151">
        <v>3</v>
      </c>
      <c r="O134" s="116">
        <f>N134*J134</f>
        <v>0.6000000000000001</v>
      </c>
      <c r="P134" s="123"/>
      <c r="R134" s="75"/>
      <c r="S134" s="46"/>
    </row>
    <row r="135" spans="1:19" ht="12.75">
      <c r="A135" s="98"/>
      <c r="B135" s="99"/>
      <c r="C135" s="165"/>
      <c r="D135" s="165"/>
      <c r="E135" s="165"/>
      <c r="F135" s="165"/>
      <c r="G135" s="165"/>
      <c r="H135" s="166"/>
      <c r="I135" s="10"/>
      <c r="J135" s="138"/>
      <c r="K135" s="55"/>
      <c r="L135" s="126"/>
      <c r="M135" s="71"/>
      <c r="N135" s="149"/>
      <c r="O135" s="116"/>
      <c r="P135" s="123"/>
      <c r="R135" s="75"/>
      <c r="S135" s="46"/>
    </row>
    <row r="136" spans="1:19" ht="12.75">
      <c r="A136" s="98"/>
      <c r="B136" s="99"/>
      <c r="C136" s="165"/>
      <c r="D136" s="165"/>
      <c r="E136" s="165"/>
      <c r="F136" s="165"/>
      <c r="G136" s="165"/>
      <c r="H136" s="166"/>
      <c r="I136" s="10"/>
      <c r="J136" s="139"/>
      <c r="K136" s="55"/>
      <c r="L136" s="126"/>
      <c r="M136" s="71"/>
      <c r="N136" s="150"/>
      <c r="O136" s="116"/>
      <c r="P136" s="123"/>
      <c r="R136" s="75"/>
      <c r="S136" s="46"/>
    </row>
    <row r="137" spans="1:19" ht="12.75">
      <c r="A137" s="98"/>
      <c r="B137" s="99"/>
      <c r="C137" s="104" t="s">
        <v>65</v>
      </c>
      <c r="D137" s="104"/>
      <c r="E137" s="104"/>
      <c r="F137" s="104"/>
      <c r="G137" s="104"/>
      <c r="H137" s="105"/>
      <c r="I137" s="12"/>
      <c r="J137" s="134">
        <v>0.1</v>
      </c>
      <c r="K137" s="55"/>
      <c r="L137" s="126"/>
      <c r="M137" s="42"/>
      <c r="N137" s="151">
        <v>2</v>
      </c>
      <c r="O137" s="116">
        <f>N137*J137</f>
        <v>0.2</v>
      </c>
      <c r="P137" s="123"/>
      <c r="Q137" s="2"/>
      <c r="R137" s="75"/>
      <c r="S137" s="46"/>
    </row>
    <row r="138" spans="1:19" ht="12.75" customHeight="1">
      <c r="A138" s="98"/>
      <c r="B138" s="99"/>
      <c r="C138" s="200" t="s">
        <v>66</v>
      </c>
      <c r="D138" s="200"/>
      <c r="E138" s="200"/>
      <c r="F138" s="200"/>
      <c r="G138" s="200"/>
      <c r="H138" s="201"/>
      <c r="I138" s="12"/>
      <c r="J138" s="134">
        <v>0.15</v>
      </c>
      <c r="K138" s="55"/>
      <c r="L138" s="126"/>
      <c r="M138" s="42"/>
      <c r="N138" s="151">
        <v>3</v>
      </c>
      <c r="O138" s="116">
        <f>N138*J138</f>
        <v>0.44999999999999996</v>
      </c>
      <c r="P138" s="123"/>
      <c r="Q138" s="2"/>
      <c r="R138" s="75"/>
      <c r="S138" s="46"/>
    </row>
    <row r="139" spans="1:19" ht="12.75">
      <c r="A139" s="98"/>
      <c r="B139" s="99"/>
      <c r="C139" s="200"/>
      <c r="D139" s="200"/>
      <c r="E139" s="200"/>
      <c r="F139" s="200"/>
      <c r="G139" s="200"/>
      <c r="H139" s="201"/>
      <c r="I139" s="12"/>
      <c r="J139" s="139"/>
      <c r="K139" s="55"/>
      <c r="L139" s="126"/>
      <c r="M139" s="42"/>
      <c r="N139" s="150"/>
      <c r="O139" s="116"/>
      <c r="P139" s="123"/>
      <c r="Q139" s="2"/>
      <c r="R139" s="75"/>
      <c r="S139" s="46"/>
    </row>
    <row r="140" spans="1:19" ht="12.75">
      <c r="A140" s="98"/>
      <c r="B140" s="99"/>
      <c r="C140" s="165" t="s">
        <v>67</v>
      </c>
      <c r="D140" s="178"/>
      <c r="E140" s="178"/>
      <c r="F140" s="178"/>
      <c r="G140" s="178"/>
      <c r="H140" s="179"/>
      <c r="I140" s="10"/>
      <c r="J140" s="134">
        <v>0.1</v>
      </c>
      <c r="K140" s="15"/>
      <c r="L140" s="123"/>
      <c r="M140" s="24"/>
      <c r="N140" s="151">
        <v>3</v>
      </c>
      <c r="O140" s="116">
        <f>N140*J140</f>
        <v>0.30000000000000004</v>
      </c>
      <c r="P140" s="123"/>
      <c r="R140" s="75"/>
      <c r="S140" s="46"/>
    </row>
    <row r="141" spans="1:19" ht="12.75">
      <c r="A141" s="98"/>
      <c r="B141" s="99"/>
      <c r="C141" s="178"/>
      <c r="D141" s="178"/>
      <c r="E141" s="178"/>
      <c r="F141" s="178"/>
      <c r="G141" s="178"/>
      <c r="H141" s="179"/>
      <c r="I141" s="10"/>
      <c r="J141" s="138"/>
      <c r="K141" s="15"/>
      <c r="L141" s="123"/>
      <c r="M141" s="24"/>
      <c r="N141" s="149"/>
      <c r="O141" s="116"/>
      <c r="P141" s="123"/>
      <c r="R141" s="75"/>
      <c r="S141" s="46"/>
    </row>
    <row r="142" spans="1:19" ht="13.5" customHeight="1">
      <c r="A142" s="98"/>
      <c r="B142" s="99"/>
      <c r="C142" s="178"/>
      <c r="D142" s="178"/>
      <c r="E142" s="178"/>
      <c r="F142" s="178"/>
      <c r="G142" s="178"/>
      <c r="H142" s="179"/>
      <c r="I142" s="10"/>
      <c r="J142" s="138"/>
      <c r="K142" s="15"/>
      <c r="L142" s="123"/>
      <c r="M142" s="24"/>
      <c r="N142" s="149"/>
      <c r="O142" s="116"/>
      <c r="P142" s="123"/>
      <c r="R142" s="75"/>
      <c r="S142" s="46"/>
    </row>
    <row r="143" spans="1:19" ht="12" customHeight="1">
      <c r="A143" s="98"/>
      <c r="B143" s="99"/>
      <c r="C143" s="165" t="s">
        <v>68</v>
      </c>
      <c r="D143" s="178"/>
      <c r="E143" s="178"/>
      <c r="F143" s="178"/>
      <c r="G143" s="178"/>
      <c r="H143" s="179"/>
      <c r="I143" s="10"/>
      <c r="J143" s="134">
        <v>0.154</v>
      </c>
      <c r="K143" s="15"/>
      <c r="L143" s="123"/>
      <c r="M143" s="24"/>
      <c r="N143" s="151">
        <v>2</v>
      </c>
      <c r="O143" s="116">
        <f>N143*J143</f>
        <v>0.308</v>
      </c>
      <c r="P143" s="123"/>
      <c r="R143" s="75"/>
      <c r="S143" s="46"/>
    </row>
    <row r="144" spans="1:19" ht="12.75">
      <c r="A144" s="98"/>
      <c r="B144" s="99"/>
      <c r="C144" s="178"/>
      <c r="D144" s="178"/>
      <c r="E144" s="178"/>
      <c r="F144" s="178"/>
      <c r="G144" s="178"/>
      <c r="H144" s="179"/>
      <c r="I144" s="10"/>
      <c r="J144" s="138"/>
      <c r="K144" s="55"/>
      <c r="L144" s="126"/>
      <c r="M144" s="112"/>
      <c r="N144" s="21"/>
      <c r="O144" s="116"/>
      <c r="P144" s="123"/>
      <c r="R144" s="75"/>
      <c r="S144" s="46"/>
    </row>
    <row r="145" spans="1:19" ht="12.75">
      <c r="A145" s="98"/>
      <c r="B145" s="99"/>
      <c r="C145" s="165" t="s">
        <v>69</v>
      </c>
      <c r="D145" s="202"/>
      <c r="E145" s="202"/>
      <c r="F145" s="202"/>
      <c r="G145" s="202"/>
      <c r="H145" s="203"/>
      <c r="I145" s="10"/>
      <c r="J145" s="134">
        <v>0.1</v>
      </c>
      <c r="K145" s="55"/>
      <c r="L145" s="126"/>
      <c r="M145" s="112"/>
      <c r="N145" s="151">
        <v>3</v>
      </c>
      <c r="O145" s="116">
        <f>N145*J145</f>
        <v>0.30000000000000004</v>
      </c>
      <c r="P145" s="123"/>
      <c r="R145" s="75"/>
      <c r="S145" s="46"/>
    </row>
    <row r="146" spans="1:19" ht="12.75">
      <c r="A146" s="98"/>
      <c r="B146" s="99"/>
      <c r="C146" s="202"/>
      <c r="D146" s="202"/>
      <c r="E146" s="202"/>
      <c r="F146" s="202"/>
      <c r="G146" s="202"/>
      <c r="H146" s="203"/>
      <c r="I146" s="10"/>
      <c r="J146" s="21"/>
      <c r="K146" s="55"/>
      <c r="L146" s="126"/>
      <c r="M146" s="112"/>
      <c r="N146" s="21"/>
      <c r="O146" s="3"/>
      <c r="P146" s="123"/>
      <c r="R146" s="75"/>
      <c r="S146" s="46"/>
    </row>
    <row r="147" spans="1:19" ht="12.75">
      <c r="A147" s="98"/>
      <c r="B147" s="99"/>
      <c r="C147" s="202"/>
      <c r="D147" s="202"/>
      <c r="E147" s="202"/>
      <c r="F147" s="202"/>
      <c r="G147" s="202"/>
      <c r="H147" s="203"/>
      <c r="I147" s="10"/>
      <c r="J147" s="21"/>
      <c r="K147" s="55"/>
      <c r="L147" s="126"/>
      <c r="M147" s="112"/>
      <c r="N147" s="21"/>
      <c r="O147" s="45"/>
      <c r="P147" s="123"/>
      <c r="R147" s="75"/>
      <c r="S147" s="46"/>
    </row>
    <row r="148" spans="1:19" ht="12.75">
      <c r="A148" s="100"/>
      <c r="B148" s="101"/>
      <c r="C148" s="204"/>
      <c r="D148" s="204"/>
      <c r="E148" s="204"/>
      <c r="F148" s="204"/>
      <c r="G148" s="204"/>
      <c r="H148" s="205"/>
      <c r="I148" s="10"/>
      <c r="J148" s="144"/>
      <c r="K148" s="129"/>
      <c r="L148" s="130"/>
      <c r="M148" s="112"/>
      <c r="N148" s="148"/>
      <c r="O148" s="80"/>
      <c r="P148" s="125"/>
      <c r="R148" s="86"/>
      <c r="S148" s="87"/>
    </row>
    <row r="149" spans="14:19" ht="12.75">
      <c r="N149" s="3"/>
      <c r="R149" s="88"/>
      <c r="S149" s="88"/>
    </row>
    <row r="150" spans="1:19" ht="15.75">
      <c r="A150" s="7" t="s">
        <v>13</v>
      </c>
      <c r="B150" s="8"/>
      <c r="C150" s="8"/>
      <c r="D150" s="8"/>
      <c r="E150" s="8"/>
      <c r="F150" s="8"/>
      <c r="G150" s="8"/>
      <c r="H150" s="8"/>
      <c r="I150" s="8"/>
      <c r="J150" s="41"/>
      <c r="K150" s="8"/>
      <c r="L150" s="91">
        <f>SUM(L5+L30+L66+L99)</f>
        <v>1</v>
      </c>
      <c r="M150" s="92"/>
      <c r="N150" s="93"/>
      <c r="O150" s="92"/>
      <c r="P150" s="91">
        <f>P5+P30+P66+P99</f>
        <v>0.6865466666666667</v>
      </c>
      <c r="Q150" s="9"/>
      <c r="R150" s="187" t="s">
        <v>20</v>
      </c>
      <c r="S150" s="188"/>
    </row>
    <row r="151" spans="14:19" ht="12.75">
      <c r="N151" s="3"/>
      <c r="R151" s="88"/>
      <c r="S151" s="88"/>
    </row>
    <row r="152" spans="14:19" ht="12.75">
      <c r="N152" s="3"/>
      <c r="R152" s="88"/>
      <c r="S152" s="88"/>
    </row>
    <row r="153" spans="1:19" ht="12.75">
      <c r="A153" t="s">
        <v>135</v>
      </c>
      <c r="N153" s="3"/>
      <c r="R153" s="88"/>
      <c r="S153" s="88"/>
    </row>
    <row r="154" spans="14:19" ht="12.75">
      <c r="N154" s="3"/>
      <c r="R154" s="88"/>
      <c r="S154" s="88"/>
    </row>
    <row r="155" spans="1:19" ht="12.75">
      <c r="A155" t="s">
        <v>131</v>
      </c>
      <c r="N155" s="3"/>
      <c r="R155" s="88"/>
      <c r="S155" s="88"/>
    </row>
    <row r="156" spans="1:19" ht="12.75">
      <c r="A156" t="s">
        <v>133</v>
      </c>
      <c r="N156" s="3"/>
      <c r="R156" s="88"/>
      <c r="S156" s="88"/>
    </row>
    <row r="157" spans="1:19" ht="12.75">
      <c r="A157" t="s">
        <v>132</v>
      </c>
      <c r="N157" s="3"/>
      <c r="R157" s="88"/>
      <c r="S157" s="88"/>
    </row>
    <row r="158" spans="1:19" ht="12.75">
      <c r="A158" t="s">
        <v>134</v>
      </c>
      <c r="N158" s="3"/>
      <c r="R158" s="88"/>
      <c r="S158" s="88"/>
    </row>
    <row r="159" spans="14:19" ht="12.75">
      <c r="N159" s="3"/>
      <c r="R159" s="88"/>
      <c r="S159" s="88"/>
    </row>
    <row r="160" spans="14:19" ht="12.75">
      <c r="N160" s="3"/>
      <c r="R160" s="88"/>
      <c r="S160" s="88"/>
    </row>
    <row r="161" spans="14:19" ht="12.75">
      <c r="N161" s="3"/>
      <c r="R161" s="88"/>
      <c r="S161" s="88"/>
    </row>
    <row r="162" spans="14:19" ht="12.75">
      <c r="N162" s="3"/>
      <c r="R162" s="88"/>
      <c r="S162" s="88"/>
    </row>
    <row r="163" spans="14:19" ht="12.75">
      <c r="N163" s="3"/>
      <c r="R163" s="88"/>
      <c r="S163" s="88"/>
    </row>
    <row r="164" spans="14:19" ht="12.75">
      <c r="N164" s="3"/>
      <c r="R164" s="88"/>
      <c r="S164" s="88"/>
    </row>
    <row r="165" spans="14:19" ht="12.75">
      <c r="N165" s="3"/>
      <c r="R165" s="88"/>
      <c r="S165" s="88"/>
    </row>
    <row r="166" spans="14:19" ht="12.75">
      <c r="N166" s="3"/>
      <c r="R166" s="88"/>
      <c r="S166" s="88"/>
    </row>
    <row r="167" spans="14:19" ht="12.75">
      <c r="N167" s="3"/>
      <c r="R167" s="88"/>
      <c r="S167" s="88"/>
    </row>
    <row r="168" spans="14:19" ht="12.75">
      <c r="N168" s="3"/>
      <c r="R168" s="88"/>
      <c r="S168" s="88"/>
    </row>
    <row r="169" spans="14:19" ht="12.75">
      <c r="N169" s="3"/>
      <c r="R169" s="88"/>
      <c r="S169" s="88"/>
    </row>
    <row r="170" spans="14:19" ht="12.75">
      <c r="N170" s="3"/>
      <c r="R170" s="88"/>
      <c r="S170" s="88"/>
    </row>
    <row r="171" spans="14:19" ht="12.75">
      <c r="N171" s="3"/>
      <c r="R171" s="88"/>
      <c r="S171" s="88"/>
    </row>
    <row r="172" spans="14:19" ht="12.75">
      <c r="N172" s="3"/>
      <c r="R172" s="88"/>
      <c r="S172" s="88"/>
    </row>
    <row r="173" spans="14:19" ht="12.75">
      <c r="N173" s="3"/>
      <c r="R173" s="88"/>
      <c r="S173" s="88"/>
    </row>
    <row r="174" spans="14:19" ht="12.75">
      <c r="N174" s="3"/>
      <c r="R174" s="88"/>
      <c r="S174" s="88"/>
    </row>
    <row r="175" spans="14:19" ht="12.75">
      <c r="N175" s="3"/>
      <c r="R175" s="88"/>
      <c r="S175" s="88"/>
    </row>
    <row r="176" spans="14:19" ht="12.75">
      <c r="N176" s="3"/>
      <c r="R176" s="88"/>
      <c r="S176" s="88"/>
    </row>
    <row r="177" spans="14:19" ht="12.75">
      <c r="N177" s="3"/>
      <c r="R177" s="88"/>
      <c r="S177" s="88"/>
    </row>
    <row r="178" spans="14:19" ht="12.75">
      <c r="N178" s="3"/>
      <c r="R178" s="88"/>
      <c r="S178" s="88"/>
    </row>
    <row r="179" spans="14:19" ht="12.75">
      <c r="N179" s="3"/>
      <c r="R179" s="88"/>
      <c r="S179" s="88"/>
    </row>
    <row r="180" spans="14:19" ht="12.75">
      <c r="N180" s="3"/>
      <c r="R180" s="88"/>
      <c r="S180" s="88"/>
    </row>
    <row r="181" spans="14:19" ht="12.75">
      <c r="N181" s="3"/>
      <c r="R181" s="88"/>
      <c r="S181" s="88"/>
    </row>
    <row r="182" spans="14:19" ht="12.75">
      <c r="N182" s="3"/>
      <c r="R182" s="88"/>
      <c r="S182" s="88"/>
    </row>
    <row r="183" spans="14:19" ht="12.75">
      <c r="N183" s="3"/>
      <c r="R183" s="88"/>
      <c r="S183" s="88"/>
    </row>
    <row r="184" spans="14:19" ht="12.75">
      <c r="N184" s="3"/>
      <c r="R184" s="88"/>
      <c r="S184" s="88"/>
    </row>
    <row r="185" spans="14:19" ht="12.75">
      <c r="N185" s="3"/>
      <c r="R185" s="88"/>
      <c r="S185" s="88"/>
    </row>
    <row r="186" spans="14:19" ht="12.75">
      <c r="N186" s="3"/>
      <c r="R186" s="88"/>
      <c r="S186" s="88"/>
    </row>
    <row r="187" spans="14:19" ht="12.75">
      <c r="N187" s="3"/>
      <c r="R187" s="88"/>
      <c r="S187" s="88"/>
    </row>
    <row r="188" spans="14:19" ht="12.75">
      <c r="N188" s="3"/>
      <c r="R188" s="88"/>
      <c r="S188" s="88"/>
    </row>
    <row r="189" spans="14:19" ht="12.75">
      <c r="N189" s="3"/>
      <c r="R189" s="88"/>
      <c r="S189" s="88"/>
    </row>
    <row r="190" spans="14:19" ht="12.75">
      <c r="N190" s="3"/>
      <c r="R190" s="88"/>
      <c r="S190" s="88"/>
    </row>
    <row r="191" spans="14:19" ht="12.75">
      <c r="N191" s="3"/>
      <c r="R191" s="88"/>
      <c r="S191" s="88"/>
    </row>
    <row r="192" spans="14:19" ht="12.75">
      <c r="N192" s="3"/>
      <c r="R192" s="88"/>
      <c r="S192" s="88"/>
    </row>
    <row r="193" spans="14:19" ht="12.75">
      <c r="N193" s="3"/>
      <c r="R193" s="88"/>
      <c r="S193" s="88"/>
    </row>
    <row r="194" spans="14:19" ht="12.75">
      <c r="N194" s="3"/>
      <c r="R194" s="88"/>
      <c r="S194" s="88"/>
    </row>
    <row r="195" spans="14:19" ht="12.75">
      <c r="N195" s="3"/>
      <c r="R195" s="88"/>
      <c r="S195" s="88"/>
    </row>
    <row r="196" spans="14:19" ht="12.75">
      <c r="N196" s="3"/>
      <c r="R196" s="88"/>
      <c r="S196" s="88"/>
    </row>
    <row r="197" spans="14:19" ht="12.75">
      <c r="N197" s="3"/>
      <c r="R197" s="88"/>
      <c r="S197" s="88"/>
    </row>
    <row r="198" spans="14:19" ht="12.75">
      <c r="N198" s="3"/>
      <c r="R198" s="88"/>
      <c r="S198" s="88"/>
    </row>
    <row r="199" spans="14:19" ht="12.75">
      <c r="N199" s="3"/>
      <c r="R199" s="88"/>
      <c r="S199" s="88"/>
    </row>
    <row r="200" spans="14:19" ht="12.75">
      <c r="N200" s="3"/>
      <c r="R200" s="88"/>
      <c r="S200" s="88"/>
    </row>
    <row r="201" spans="14:19" ht="12.75">
      <c r="N201" s="3"/>
      <c r="R201" s="88"/>
      <c r="S201" s="88"/>
    </row>
    <row r="202" spans="14:19" ht="12.75">
      <c r="N202" s="3"/>
      <c r="R202" s="88"/>
      <c r="S202" s="88"/>
    </row>
    <row r="203" spans="14:19" ht="12.75">
      <c r="N203" s="3"/>
      <c r="R203" s="88"/>
      <c r="S203" s="88"/>
    </row>
    <row r="204" spans="14:19" ht="12.75">
      <c r="N204" s="3"/>
      <c r="R204" s="88"/>
      <c r="S204" s="88"/>
    </row>
    <row r="205" spans="14:19" ht="12.75">
      <c r="N205" s="3"/>
      <c r="R205" s="88"/>
      <c r="S205" s="88"/>
    </row>
    <row r="206" spans="14:19" ht="12.75">
      <c r="N206" s="3"/>
      <c r="R206" s="88"/>
      <c r="S206" s="88"/>
    </row>
    <row r="207" spans="14:19" ht="12.75">
      <c r="N207" s="3"/>
      <c r="R207" s="88"/>
      <c r="S207" s="88"/>
    </row>
    <row r="208" spans="14:19" ht="12.75">
      <c r="N208" s="3"/>
      <c r="R208" s="88"/>
      <c r="S208" s="88"/>
    </row>
    <row r="209" spans="14:19" ht="12.75">
      <c r="N209" s="3"/>
      <c r="R209" s="88"/>
      <c r="S209" s="88"/>
    </row>
    <row r="210" spans="14:19" ht="12.75">
      <c r="N210" s="3"/>
      <c r="R210" s="88"/>
      <c r="S210" s="88"/>
    </row>
    <row r="211" spans="14:19" ht="12.75">
      <c r="N211" s="3"/>
      <c r="R211" s="88"/>
      <c r="S211" s="88"/>
    </row>
    <row r="212" spans="14:19" ht="12.75">
      <c r="N212" s="3"/>
      <c r="R212" s="88"/>
      <c r="S212" s="88"/>
    </row>
    <row r="213" spans="14:19" ht="12.75">
      <c r="N213" s="3"/>
      <c r="R213" s="88"/>
      <c r="S213" s="88"/>
    </row>
    <row r="214" spans="14:19" ht="12.75">
      <c r="N214" s="3"/>
      <c r="R214" s="88"/>
      <c r="S214" s="88"/>
    </row>
    <row r="215" spans="14:19" ht="12.75">
      <c r="N215" s="3"/>
      <c r="R215" s="88"/>
      <c r="S215" s="88"/>
    </row>
    <row r="216" spans="14:19" ht="12.75">
      <c r="N216" s="3"/>
      <c r="R216" s="88"/>
      <c r="S216" s="88"/>
    </row>
    <row r="217" spans="14:19" ht="12.75">
      <c r="N217" s="3"/>
      <c r="R217" s="88"/>
      <c r="S217" s="88"/>
    </row>
    <row r="218" spans="14:19" ht="12.75">
      <c r="N218" s="3"/>
      <c r="R218" s="88"/>
      <c r="S218" s="88"/>
    </row>
    <row r="219" spans="14:19" ht="12.75">
      <c r="N219" s="3"/>
      <c r="R219" s="88"/>
      <c r="S219" s="88"/>
    </row>
    <row r="220" spans="14:19" ht="12.75">
      <c r="N220" s="3"/>
      <c r="R220" s="88"/>
      <c r="S220" s="88"/>
    </row>
    <row r="221" spans="14:19" ht="12.75">
      <c r="N221" s="3"/>
      <c r="R221" s="88"/>
      <c r="S221" s="88"/>
    </row>
    <row r="222" spans="14:19" ht="12.75">
      <c r="N222" s="3"/>
      <c r="R222" s="88"/>
      <c r="S222" s="88"/>
    </row>
    <row r="223" spans="14:19" ht="12.75">
      <c r="N223" s="3"/>
      <c r="R223" s="88"/>
      <c r="S223" s="88"/>
    </row>
    <row r="224" spans="14:19" ht="12.75">
      <c r="N224" s="3"/>
      <c r="R224" s="88"/>
      <c r="S224" s="88"/>
    </row>
    <row r="225" spans="14:19" ht="12.75">
      <c r="N225" s="3"/>
      <c r="R225" s="88"/>
      <c r="S225" s="88"/>
    </row>
    <row r="226" spans="14:19" ht="12.75">
      <c r="N226" s="3"/>
      <c r="R226" s="88"/>
      <c r="S226" s="88"/>
    </row>
    <row r="227" spans="14:19" ht="12.75">
      <c r="N227" s="3"/>
      <c r="R227" s="88"/>
      <c r="S227" s="88"/>
    </row>
    <row r="228" spans="14:19" ht="12.75">
      <c r="N228" s="3"/>
      <c r="R228" s="88"/>
      <c r="S228" s="88"/>
    </row>
    <row r="229" spans="14:19" ht="12.75">
      <c r="N229" s="3"/>
      <c r="R229" s="88"/>
      <c r="S229" s="88"/>
    </row>
    <row r="230" spans="14:19" ht="12.75">
      <c r="N230" s="3"/>
      <c r="R230" s="88"/>
      <c r="S230" s="88"/>
    </row>
    <row r="231" spans="14:19" ht="12.75">
      <c r="N231" s="3"/>
      <c r="R231" s="88"/>
      <c r="S231" s="88"/>
    </row>
    <row r="232" spans="14:19" ht="12.75">
      <c r="N232" s="3"/>
      <c r="R232" s="88"/>
      <c r="S232" s="88"/>
    </row>
    <row r="233" spans="14:19" ht="12.75">
      <c r="N233" s="3"/>
      <c r="R233" s="88"/>
      <c r="S233" s="88"/>
    </row>
    <row r="234" spans="14:19" ht="12.75">
      <c r="N234" s="3"/>
      <c r="R234" s="88"/>
      <c r="S234" s="88"/>
    </row>
    <row r="235" spans="14:19" ht="12.75">
      <c r="N235" s="3"/>
      <c r="R235" s="88"/>
      <c r="S235" s="88"/>
    </row>
    <row r="236" spans="14:19" ht="12.75">
      <c r="N236" s="3"/>
      <c r="R236" s="88"/>
      <c r="S236" s="88"/>
    </row>
    <row r="237" spans="14:19" ht="12.75">
      <c r="N237" s="3"/>
      <c r="R237" s="88"/>
      <c r="S237" s="88"/>
    </row>
    <row r="238" spans="14:19" ht="12.75">
      <c r="N238" s="3"/>
      <c r="R238" s="88"/>
      <c r="S238" s="88"/>
    </row>
    <row r="239" spans="14:19" ht="12.75">
      <c r="N239" s="3"/>
      <c r="R239" s="88"/>
      <c r="S239" s="88"/>
    </row>
    <row r="240" spans="14:19" ht="12.75">
      <c r="N240" s="3"/>
      <c r="R240" s="88"/>
      <c r="S240" s="88"/>
    </row>
    <row r="241" spans="14:19" ht="12.75">
      <c r="N241" s="3"/>
      <c r="R241" s="88"/>
      <c r="S241" s="88"/>
    </row>
    <row r="242" spans="14:19" ht="12.75">
      <c r="N242" s="3"/>
      <c r="R242" s="88"/>
      <c r="S242" s="88"/>
    </row>
    <row r="243" spans="14:19" ht="12.75">
      <c r="N243" s="3"/>
      <c r="R243" s="88"/>
      <c r="S243" s="88"/>
    </row>
    <row r="244" ht="12.75">
      <c r="N244" s="3"/>
    </row>
    <row r="245" ht="12.75">
      <c r="N245" s="3"/>
    </row>
    <row r="246" ht="12.75">
      <c r="N246" s="3"/>
    </row>
    <row r="247" ht="12.75">
      <c r="N247" s="3"/>
    </row>
    <row r="248" ht="12.75">
      <c r="N248" s="3"/>
    </row>
    <row r="249" ht="12.75">
      <c r="N249" s="3"/>
    </row>
    <row r="250" ht="12.75">
      <c r="N250" s="3"/>
    </row>
    <row r="251" ht="12.75">
      <c r="N251" s="3"/>
    </row>
    <row r="252" ht="12.75">
      <c r="N252" s="3"/>
    </row>
    <row r="253" ht="12.75">
      <c r="N253" s="3"/>
    </row>
    <row r="254" ht="12.75">
      <c r="N254" s="3"/>
    </row>
    <row r="255" ht="12.75">
      <c r="N255" s="3"/>
    </row>
    <row r="256" ht="12.75">
      <c r="N256" s="3"/>
    </row>
    <row r="257" ht="12.75">
      <c r="N257" s="3"/>
    </row>
    <row r="258" ht="12.75">
      <c r="N258" s="3"/>
    </row>
    <row r="259" ht="12.75">
      <c r="N259" s="3"/>
    </row>
    <row r="260" ht="12.75">
      <c r="N260" s="3"/>
    </row>
    <row r="261" ht="12.75">
      <c r="N261" s="3"/>
    </row>
    <row r="262" ht="12.75">
      <c r="N262" s="3"/>
    </row>
    <row r="263" ht="12.75">
      <c r="N263" s="3"/>
    </row>
    <row r="264" ht="12.75">
      <c r="N264" s="3"/>
    </row>
    <row r="265" ht="12.75">
      <c r="N265" s="3"/>
    </row>
    <row r="266" ht="12.75">
      <c r="N266" s="3"/>
    </row>
    <row r="267" ht="12.75">
      <c r="N267" s="3"/>
    </row>
    <row r="268" ht="12.75">
      <c r="N268" s="3"/>
    </row>
    <row r="269" ht="12.75">
      <c r="N269" s="3"/>
    </row>
    <row r="270" ht="12.75">
      <c r="N270" s="3"/>
    </row>
    <row r="271" ht="12.75">
      <c r="N271" s="3"/>
    </row>
    <row r="272" ht="12.75">
      <c r="N272" s="3"/>
    </row>
    <row r="273" ht="12.75">
      <c r="N273" s="3"/>
    </row>
    <row r="274" ht="12.75">
      <c r="N274" s="3"/>
    </row>
    <row r="275" ht="12.75">
      <c r="N275" s="3"/>
    </row>
    <row r="276" ht="12.75">
      <c r="N276" s="3"/>
    </row>
    <row r="277" ht="12.75">
      <c r="N277" s="3"/>
    </row>
    <row r="278" ht="12.75">
      <c r="N278" s="3"/>
    </row>
    <row r="279" ht="12.75">
      <c r="N279" s="3"/>
    </row>
    <row r="280" ht="12.75">
      <c r="N280" s="3"/>
    </row>
    <row r="281" ht="12.75">
      <c r="N281" s="3"/>
    </row>
    <row r="282" ht="12.75">
      <c r="N282" s="3"/>
    </row>
    <row r="283" ht="12.75">
      <c r="N283" s="3"/>
    </row>
    <row r="284" ht="12.75">
      <c r="N284" s="3"/>
    </row>
    <row r="285" ht="12.75">
      <c r="N285" s="3"/>
    </row>
    <row r="286" ht="12.75">
      <c r="N286" s="3"/>
    </row>
    <row r="287" ht="12.75">
      <c r="N287" s="3"/>
    </row>
    <row r="288" ht="12.75">
      <c r="N288" s="3"/>
    </row>
    <row r="289" ht="12.75">
      <c r="N289" s="3"/>
    </row>
    <row r="290" ht="12.75">
      <c r="N290" s="3"/>
    </row>
    <row r="291" ht="12.75">
      <c r="N291" s="3"/>
    </row>
    <row r="292" ht="12.75">
      <c r="N292" s="3"/>
    </row>
    <row r="293" ht="12.75">
      <c r="N293" s="3"/>
    </row>
    <row r="294" ht="12.75">
      <c r="N294" s="3"/>
    </row>
    <row r="295" ht="12.75">
      <c r="N295" s="3"/>
    </row>
    <row r="296" ht="12.75">
      <c r="N296" s="3"/>
    </row>
    <row r="297" ht="12.75">
      <c r="N297" s="3"/>
    </row>
    <row r="298" ht="12.75">
      <c r="N298" s="3"/>
    </row>
    <row r="299" ht="12.75">
      <c r="N299" s="3"/>
    </row>
    <row r="300" ht="12.75">
      <c r="N300" s="3"/>
    </row>
    <row r="301" ht="12.75">
      <c r="N301" s="3"/>
    </row>
    <row r="302" ht="12.75">
      <c r="N302" s="3"/>
    </row>
    <row r="303" ht="12.75">
      <c r="N303" s="3"/>
    </row>
    <row r="304" ht="12.75">
      <c r="N304" s="3"/>
    </row>
    <row r="305" ht="12.75">
      <c r="N305" s="3"/>
    </row>
    <row r="306" ht="12.75">
      <c r="N306" s="3"/>
    </row>
    <row r="307" ht="12.75">
      <c r="N307" s="3"/>
    </row>
    <row r="308" ht="12.75">
      <c r="N308" s="3"/>
    </row>
    <row r="309" ht="12.75">
      <c r="N309" s="3"/>
    </row>
    <row r="310" ht="12.75">
      <c r="N310" s="3"/>
    </row>
    <row r="311" ht="12.75">
      <c r="N311" s="3"/>
    </row>
    <row r="312" ht="12.75">
      <c r="N312" s="3"/>
    </row>
    <row r="313" ht="12.75">
      <c r="N313" s="3"/>
    </row>
    <row r="314" ht="12.75">
      <c r="N314" s="3"/>
    </row>
    <row r="315" ht="12.75">
      <c r="N315" s="3"/>
    </row>
    <row r="316" ht="12.75">
      <c r="N316" s="3"/>
    </row>
    <row r="317" ht="12.75">
      <c r="N317" s="3"/>
    </row>
    <row r="318" ht="12.75">
      <c r="N318" s="3"/>
    </row>
    <row r="319" ht="12.75">
      <c r="N319" s="3"/>
    </row>
    <row r="320" ht="12.75">
      <c r="N320" s="3"/>
    </row>
    <row r="321" ht="12.75">
      <c r="N321" s="3"/>
    </row>
    <row r="322" ht="12.75">
      <c r="N322" s="3"/>
    </row>
    <row r="323" ht="12.75">
      <c r="N323" s="3"/>
    </row>
    <row r="324" ht="12.75">
      <c r="N324" s="3"/>
    </row>
    <row r="325" ht="12.75">
      <c r="N325" s="3"/>
    </row>
    <row r="326" ht="12.75">
      <c r="N326" s="3"/>
    </row>
    <row r="327" ht="12.75">
      <c r="N327" s="3"/>
    </row>
    <row r="328" ht="12.75">
      <c r="N328" s="3"/>
    </row>
    <row r="329" ht="12.75">
      <c r="N329" s="3"/>
    </row>
    <row r="330" ht="12.75">
      <c r="N330" s="3"/>
    </row>
    <row r="331" ht="12.75">
      <c r="N331" s="3"/>
    </row>
    <row r="332" ht="12.75">
      <c r="N332" s="3"/>
    </row>
    <row r="333" ht="12.75">
      <c r="N333" s="3"/>
    </row>
    <row r="334" ht="12.75">
      <c r="N334" s="3"/>
    </row>
    <row r="335" ht="12.75">
      <c r="N335" s="3"/>
    </row>
    <row r="336" ht="12.75">
      <c r="N336" s="3"/>
    </row>
    <row r="337" ht="12.75">
      <c r="N337" s="3"/>
    </row>
    <row r="338" ht="12.75">
      <c r="N338" s="3"/>
    </row>
    <row r="339" ht="12.75">
      <c r="N339" s="3"/>
    </row>
    <row r="340" ht="12.75">
      <c r="N340" s="3"/>
    </row>
    <row r="341" ht="12.75">
      <c r="N341" s="3"/>
    </row>
    <row r="342" ht="12.75">
      <c r="N342" s="3"/>
    </row>
    <row r="343" ht="12.75">
      <c r="N343" s="3"/>
    </row>
    <row r="344" ht="12.75">
      <c r="N344" s="3"/>
    </row>
    <row r="345" ht="12.75">
      <c r="N345" s="3"/>
    </row>
    <row r="346" ht="12.75">
      <c r="N346" s="3"/>
    </row>
    <row r="347" ht="12.75">
      <c r="N347" s="3"/>
    </row>
    <row r="348" ht="12.75">
      <c r="N348" s="3"/>
    </row>
    <row r="349" ht="12.75">
      <c r="N349" s="3"/>
    </row>
    <row r="350" ht="12.75">
      <c r="N350" s="3"/>
    </row>
    <row r="351" ht="12.75">
      <c r="N351" s="3"/>
    </row>
    <row r="352" ht="12.75">
      <c r="N352" s="3"/>
    </row>
    <row r="353" ht="12.75">
      <c r="N353" s="3"/>
    </row>
    <row r="354" ht="12.75">
      <c r="N354" s="3"/>
    </row>
    <row r="355" ht="12.75">
      <c r="N355" s="3"/>
    </row>
    <row r="356" ht="12.75">
      <c r="N356" s="3"/>
    </row>
    <row r="357" ht="12.75">
      <c r="N357" s="3"/>
    </row>
    <row r="358" ht="12.75">
      <c r="N358" s="3"/>
    </row>
    <row r="359" ht="12.75">
      <c r="N359" s="3"/>
    </row>
    <row r="360" ht="12.75">
      <c r="N360" s="3"/>
    </row>
    <row r="361" ht="12.75">
      <c r="N361" s="3"/>
    </row>
    <row r="362" ht="12.75">
      <c r="N362" s="3"/>
    </row>
    <row r="363" ht="12.75">
      <c r="N363" s="3"/>
    </row>
    <row r="364" ht="12.75">
      <c r="N364" s="3"/>
    </row>
    <row r="365" ht="12.75">
      <c r="N365" s="3"/>
    </row>
    <row r="366" ht="12.75">
      <c r="N366" s="3"/>
    </row>
    <row r="367" ht="12.75">
      <c r="N367" s="3"/>
    </row>
    <row r="368" ht="12.75">
      <c r="N368" s="3"/>
    </row>
    <row r="369" ht="12.75">
      <c r="N369" s="3"/>
    </row>
    <row r="370" ht="12.75">
      <c r="N370" s="3"/>
    </row>
    <row r="371" ht="12.75">
      <c r="N371" s="3"/>
    </row>
    <row r="372" ht="12.75">
      <c r="N372" s="3"/>
    </row>
    <row r="373" ht="12.75">
      <c r="N373" s="3"/>
    </row>
    <row r="374" ht="12.75">
      <c r="N374" s="3"/>
    </row>
    <row r="375" ht="12.75">
      <c r="N375" s="3"/>
    </row>
    <row r="376" ht="12.75">
      <c r="N376" s="3"/>
    </row>
    <row r="377" ht="12.75">
      <c r="N377" s="3"/>
    </row>
    <row r="378" ht="12.75">
      <c r="N378" s="3"/>
    </row>
    <row r="379" ht="12.75">
      <c r="N379" s="3"/>
    </row>
    <row r="380" ht="12.75">
      <c r="N380" s="3"/>
    </row>
    <row r="381" ht="12.75">
      <c r="N381" s="3"/>
    </row>
    <row r="382" ht="12.75">
      <c r="N382" s="3"/>
    </row>
    <row r="383" ht="12.75">
      <c r="N383" s="3"/>
    </row>
    <row r="384" ht="12.75">
      <c r="N384" s="3"/>
    </row>
    <row r="385" ht="12.75">
      <c r="N385" s="3"/>
    </row>
    <row r="386" ht="12.75">
      <c r="N386" s="3"/>
    </row>
    <row r="387" ht="12.75">
      <c r="N387" s="3"/>
    </row>
    <row r="388" ht="12.75">
      <c r="N388" s="3"/>
    </row>
    <row r="389" ht="12.75">
      <c r="N389" s="3"/>
    </row>
    <row r="390" ht="12.75">
      <c r="N390" s="3"/>
    </row>
    <row r="391" ht="12.75">
      <c r="N391" s="3"/>
    </row>
    <row r="392" ht="12.75">
      <c r="N392" s="3"/>
    </row>
    <row r="393" ht="12.75">
      <c r="N393" s="3"/>
    </row>
    <row r="394" ht="12.75">
      <c r="N394" s="3"/>
    </row>
    <row r="395" ht="12.75">
      <c r="N395" s="3"/>
    </row>
    <row r="396" ht="12.75">
      <c r="N396" s="3"/>
    </row>
    <row r="397" ht="12.75">
      <c r="N397" s="3"/>
    </row>
    <row r="398" ht="12.75">
      <c r="N398" s="3"/>
    </row>
    <row r="399" ht="12.75">
      <c r="N399" s="3"/>
    </row>
    <row r="400" ht="12.75">
      <c r="N400" s="3"/>
    </row>
    <row r="401" ht="12.75">
      <c r="N401" s="3"/>
    </row>
    <row r="402" ht="12.75">
      <c r="N402" s="3"/>
    </row>
    <row r="403" ht="12.75">
      <c r="N403" s="3"/>
    </row>
    <row r="404" ht="12.75">
      <c r="N404" s="3"/>
    </row>
    <row r="405" ht="12.75">
      <c r="N405" s="3"/>
    </row>
    <row r="406" ht="12.75">
      <c r="N406" s="3"/>
    </row>
    <row r="407" ht="12.75">
      <c r="N407" s="3"/>
    </row>
    <row r="408" ht="12.75">
      <c r="N408" s="3"/>
    </row>
    <row r="409" ht="12.75">
      <c r="N409" s="3"/>
    </row>
    <row r="410" ht="12.75">
      <c r="N410" s="3"/>
    </row>
    <row r="411" ht="12.75">
      <c r="N411" s="3"/>
    </row>
    <row r="412" ht="12.75">
      <c r="N412" s="3"/>
    </row>
    <row r="413" ht="12.75">
      <c r="N413" s="3"/>
    </row>
    <row r="414" ht="12.75">
      <c r="N414" s="3"/>
    </row>
    <row r="415" ht="12.75">
      <c r="N415" s="3"/>
    </row>
    <row r="416" ht="12.75">
      <c r="N416" s="3"/>
    </row>
    <row r="417" ht="12.75">
      <c r="N417" s="3"/>
    </row>
    <row r="418" ht="12.75">
      <c r="N418" s="3"/>
    </row>
    <row r="419" ht="12.75">
      <c r="N419" s="3"/>
    </row>
    <row r="420" ht="12.75">
      <c r="N420" s="3"/>
    </row>
    <row r="421" ht="12.75">
      <c r="N421" s="3"/>
    </row>
    <row r="422" ht="12.75">
      <c r="N422" s="3"/>
    </row>
    <row r="423" ht="12.75">
      <c r="N423" s="3"/>
    </row>
    <row r="424" ht="12.75">
      <c r="N424" s="3"/>
    </row>
    <row r="425" ht="12.75">
      <c r="N425" s="3"/>
    </row>
    <row r="426" ht="12.75">
      <c r="N426" s="3"/>
    </row>
    <row r="427" ht="12.75">
      <c r="N427" s="3"/>
    </row>
    <row r="428" ht="12.75">
      <c r="N428" s="3"/>
    </row>
    <row r="429" ht="12.75">
      <c r="N429" s="3"/>
    </row>
    <row r="430" ht="12.75">
      <c r="N430" s="3"/>
    </row>
    <row r="431" ht="12.75">
      <c r="N431" s="3"/>
    </row>
    <row r="432" ht="12.75">
      <c r="N432" s="3"/>
    </row>
    <row r="433" ht="12.75">
      <c r="N433" s="3"/>
    </row>
    <row r="434" ht="12.75">
      <c r="N434" s="3"/>
    </row>
    <row r="435" ht="12.75">
      <c r="N435" s="3"/>
    </row>
    <row r="436" ht="12.75">
      <c r="N436" s="3"/>
    </row>
    <row r="437" ht="12.75">
      <c r="N437" s="3"/>
    </row>
    <row r="438" ht="12.75">
      <c r="N438" s="3"/>
    </row>
    <row r="439" ht="12.75">
      <c r="N439" s="3"/>
    </row>
    <row r="440" ht="12.75">
      <c r="N440" s="3"/>
    </row>
    <row r="441" ht="12.75">
      <c r="N441" s="3"/>
    </row>
    <row r="442" ht="12.75">
      <c r="N442" s="3"/>
    </row>
    <row r="443" ht="12.75">
      <c r="N443" s="3"/>
    </row>
    <row r="444" ht="12.75">
      <c r="N444" s="3"/>
    </row>
    <row r="445" ht="12.75">
      <c r="N445" s="3"/>
    </row>
    <row r="446" ht="12.75">
      <c r="N446" s="3"/>
    </row>
    <row r="447" ht="12.75">
      <c r="N447" s="3"/>
    </row>
    <row r="448" ht="12.75">
      <c r="N448" s="3"/>
    </row>
    <row r="449" ht="12.75">
      <c r="N449" s="3"/>
    </row>
    <row r="450" ht="12.75">
      <c r="N450" s="3"/>
    </row>
    <row r="451" ht="12.75">
      <c r="N451" s="3"/>
    </row>
    <row r="452" ht="12.75">
      <c r="N452" s="3"/>
    </row>
    <row r="453" ht="12.75">
      <c r="N453" s="3"/>
    </row>
    <row r="454" ht="12.75">
      <c r="N454" s="3"/>
    </row>
    <row r="455" ht="12.75">
      <c r="N455" s="3"/>
    </row>
    <row r="456" ht="12.75">
      <c r="N456" s="3"/>
    </row>
    <row r="457" ht="12.75">
      <c r="N457" s="3"/>
    </row>
    <row r="458" ht="12.75">
      <c r="N458" s="3"/>
    </row>
    <row r="459" ht="12.75">
      <c r="N459" s="3"/>
    </row>
    <row r="460" ht="12.75">
      <c r="N460" s="3"/>
    </row>
    <row r="461" ht="12.75">
      <c r="N461" s="3"/>
    </row>
    <row r="462" ht="12.75">
      <c r="N462" s="3"/>
    </row>
    <row r="463" ht="12.75">
      <c r="N463" s="3"/>
    </row>
    <row r="464" ht="12.75">
      <c r="N464" s="3"/>
    </row>
    <row r="465" ht="12.75">
      <c r="N465" s="3"/>
    </row>
    <row r="466" ht="12.75">
      <c r="N466" s="3"/>
    </row>
    <row r="467" ht="12.75">
      <c r="N467" s="3"/>
    </row>
    <row r="468" ht="12.75">
      <c r="N468" s="3"/>
    </row>
    <row r="469" ht="12.75">
      <c r="N469" s="3"/>
    </row>
    <row r="470" ht="12.75">
      <c r="N470" s="3"/>
    </row>
    <row r="471" ht="12.75">
      <c r="N471" s="3"/>
    </row>
    <row r="472" ht="12.75">
      <c r="N472" s="3"/>
    </row>
    <row r="473" ht="12.75">
      <c r="N473" s="3"/>
    </row>
    <row r="474" ht="12.75">
      <c r="N474" s="3"/>
    </row>
    <row r="475" ht="12.75">
      <c r="N475" s="3"/>
    </row>
    <row r="476" ht="12.75">
      <c r="N476" s="3"/>
    </row>
    <row r="477" ht="12.75">
      <c r="N477" s="3"/>
    </row>
    <row r="478" ht="12.75">
      <c r="N478" s="3"/>
    </row>
    <row r="479" ht="12.75">
      <c r="N479" s="3"/>
    </row>
    <row r="480" ht="12.75">
      <c r="N480" s="3"/>
    </row>
    <row r="481" ht="12.75">
      <c r="N481" s="3"/>
    </row>
    <row r="482" ht="12.75">
      <c r="N482" s="3"/>
    </row>
    <row r="483" ht="12.75">
      <c r="N483" s="3"/>
    </row>
    <row r="484" ht="12.75">
      <c r="N484" s="3"/>
    </row>
    <row r="485" ht="12.75">
      <c r="N485" s="3"/>
    </row>
    <row r="486" ht="12.75">
      <c r="N486" s="3"/>
    </row>
    <row r="487" ht="12.75">
      <c r="N487" s="3"/>
    </row>
    <row r="488" ht="12.75">
      <c r="N488" s="3"/>
    </row>
    <row r="489" ht="12.75">
      <c r="N489" s="3"/>
    </row>
    <row r="490" ht="12.75">
      <c r="N490" s="3"/>
    </row>
    <row r="491" ht="12.75">
      <c r="N491" s="3"/>
    </row>
    <row r="492" ht="12.75">
      <c r="N492" s="3"/>
    </row>
    <row r="493" ht="12.75">
      <c r="N493" s="3"/>
    </row>
    <row r="494" ht="12.75">
      <c r="N494" s="3"/>
    </row>
    <row r="495" ht="12.75">
      <c r="N495" s="3"/>
    </row>
    <row r="496" ht="12.75">
      <c r="N496" s="3"/>
    </row>
    <row r="497" ht="12.75">
      <c r="N497" s="3"/>
    </row>
    <row r="498" ht="12.75">
      <c r="N498" s="3"/>
    </row>
    <row r="499" ht="12.75">
      <c r="N499" s="3"/>
    </row>
    <row r="500" ht="12.75">
      <c r="N500" s="3"/>
    </row>
    <row r="501" ht="12.75">
      <c r="N501" s="3"/>
    </row>
    <row r="502" ht="12.75">
      <c r="N502" s="3"/>
    </row>
    <row r="503" ht="12.75">
      <c r="N503" s="3"/>
    </row>
    <row r="504" ht="12.75">
      <c r="N504" s="3"/>
    </row>
    <row r="505" ht="12.75">
      <c r="N505" s="3"/>
    </row>
    <row r="506" ht="12.75">
      <c r="N506" s="3"/>
    </row>
    <row r="507" ht="12.75">
      <c r="N507" s="3"/>
    </row>
    <row r="508" ht="12.75">
      <c r="N508" s="3"/>
    </row>
    <row r="509" ht="12.75">
      <c r="N509" s="3"/>
    </row>
    <row r="510" ht="12.75">
      <c r="N510" s="3"/>
    </row>
    <row r="511" ht="12.75">
      <c r="N511" s="3"/>
    </row>
    <row r="512" ht="12.75">
      <c r="N512" s="3"/>
    </row>
    <row r="513" ht="12.75">
      <c r="N513" s="3"/>
    </row>
    <row r="514" ht="12.75">
      <c r="N514" s="3"/>
    </row>
    <row r="515" ht="12.75">
      <c r="N515" s="3"/>
    </row>
    <row r="516" ht="12.75">
      <c r="N516" s="3"/>
    </row>
    <row r="517" ht="12.75">
      <c r="N517" s="3"/>
    </row>
    <row r="518" ht="12.75">
      <c r="N518" s="3"/>
    </row>
    <row r="519" ht="12.75">
      <c r="N519" s="3"/>
    </row>
    <row r="520" ht="12.75">
      <c r="N520" s="3"/>
    </row>
    <row r="521" ht="12.75">
      <c r="N521" s="3"/>
    </row>
    <row r="522" ht="12.75">
      <c r="N522" s="3"/>
    </row>
    <row r="523" ht="12.75">
      <c r="N523" s="3"/>
    </row>
    <row r="524" ht="12.75">
      <c r="N524" s="3"/>
    </row>
    <row r="525" ht="12.75">
      <c r="N525" s="3"/>
    </row>
    <row r="526" ht="12.75">
      <c r="N526" s="3"/>
    </row>
    <row r="527" ht="12.75">
      <c r="N527" s="3"/>
    </row>
    <row r="528" ht="12.75">
      <c r="N528" s="3"/>
    </row>
    <row r="529" ht="12.75">
      <c r="N529" s="3"/>
    </row>
    <row r="530" ht="12.75">
      <c r="N530" s="3"/>
    </row>
    <row r="531" ht="12.75">
      <c r="N531" s="3"/>
    </row>
    <row r="532" ht="12.75">
      <c r="N532" s="3"/>
    </row>
    <row r="533" ht="12.75">
      <c r="N533" s="3"/>
    </row>
    <row r="534" ht="12.75">
      <c r="N534" s="3"/>
    </row>
    <row r="535" ht="12.75">
      <c r="N535" s="3"/>
    </row>
    <row r="536" ht="12.75">
      <c r="N536" s="3"/>
    </row>
    <row r="537" ht="12.75">
      <c r="N537" s="3"/>
    </row>
    <row r="538" ht="12.75">
      <c r="N538" s="3"/>
    </row>
    <row r="539" ht="12.75">
      <c r="N539" s="3"/>
    </row>
    <row r="540" ht="12.75">
      <c r="N540" s="3"/>
    </row>
    <row r="541" ht="12.75">
      <c r="N541" s="3"/>
    </row>
    <row r="542" ht="12.75">
      <c r="N542" s="3"/>
    </row>
    <row r="543" ht="12.75">
      <c r="N543" s="3"/>
    </row>
    <row r="544" ht="12.75">
      <c r="N544" s="3"/>
    </row>
    <row r="545" ht="12.75">
      <c r="N545" s="3"/>
    </row>
    <row r="546" ht="12.75">
      <c r="N546" s="3"/>
    </row>
    <row r="547" ht="12.75">
      <c r="N547" s="3"/>
    </row>
    <row r="548" ht="12.75">
      <c r="N548" s="3"/>
    </row>
    <row r="549" ht="12.75">
      <c r="N549" s="3"/>
    </row>
    <row r="550" ht="12.75">
      <c r="N550" s="3"/>
    </row>
    <row r="551" ht="12.75">
      <c r="N551" s="3"/>
    </row>
    <row r="552" ht="12.75">
      <c r="N552" s="3"/>
    </row>
    <row r="553" ht="12.75">
      <c r="N553" s="3"/>
    </row>
    <row r="554" ht="12.75">
      <c r="N554" s="3"/>
    </row>
    <row r="555" ht="12.75">
      <c r="N555" s="3"/>
    </row>
    <row r="556" ht="12.75">
      <c r="N556" s="3"/>
    </row>
    <row r="557" ht="12.75">
      <c r="N557" s="3"/>
    </row>
    <row r="558" ht="12.75">
      <c r="N558" s="3"/>
    </row>
    <row r="559" ht="12.75">
      <c r="N559" s="3"/>
    </row>
    <row r="560" ht="12.75">
      <c r="N560" s="3"/>
    </row>
    <row r="561" ht="12.75">
      <c r="N561" s="3"/>
    </row>
    <row r="562" ht="12.75">
      <c r="N562" s="3"/>
    </row>
    <row r="563" ht="12.75">
      <c r="N563" s="3"/>
    </row>
    <row r="564" ht="12.75">
      <c r="N564" s="3"/>
    </row>
    <row r="565" ht="12.75">
      <c r="N565" s="3"/>
    </row>
    <row r="566" ht="12.75">
      <c r="N566" s="3"/>
    </row>
    <row r="567" ht="12.75">
      <c r="N567" s="3"/>
    </row>
    <row r="568" ht="12.75">
      <c r="N568" s="3"/>
    </row>
    <row r="569" ht="12.75">
      <c r="N569" s="3"/>
    </row>
    <row r="570" ht="12.75">
      <c r="N570" s="3"/>
    </row>
    <row r="571" ht="12.75">
      <c r="N571" s="3"/>
    </row>
    <row r="572" ht="12.75">
      <c r="N572" s="3"/>
    </row>
    <row r="573" ht="12.75">
      <c r="N573" s="3"/>
    </row>
    <row r="574" ht="12.75">
      <c r="N574" s="3"/>
    </row>
    <row r="575" ht="12.75">
      <c r="N575" s="3"/>
    </row>
    <row r="576" ht="12.75">
      <c r="N576" s="3"/>
    </row>
    <row r="577" ht="12.75">
      <c r="N577" s="3"/>
    </row>
    <row r="578" ht="12.75">
      <c r="N578" s="3"/>
    </row>
    <row r="579" ht="12.75">
      <c r="N579" s="3"/>
    </row>
    <row r="580" ht="12.75">
      <c r="N580" s="3"/>
    </row>
    <row r="581" ht="12.75">
      <c r="N581" s="3"/>
    </row>
    <row r="582" ht="12.75">
      <c r="N582" s="3"/>
    </row>
    <row r="583" ht="12.75">
      <c r="N583" s="3"/>
    </row>
    <row r="584" ht="12.75">
      <c r="N584" s="3"/>
    </row>
    <row r="585" ht="12.75">
      <c r="N585" s="3"/>
    </row>
    <row r="586" ht="12.75">
      <c r="N586" s="3"/>
    </row>
    <row r="587" ht="12.75">
      <c r="N587" s="3"/>
    </row>
    <row r="588" ht="12.75">
      <c r="N588" s="3"/>
    </row>
    <row r="589" ht="12.75">
      <c r="N589" s="3"/>
    </row>
    <row r="590" ht="12.75">
      <c r="N590" s="3"/>
    </row>
    <row r="591" ht="12.75">
      <c r="N591" s="3"/>
    </row>
    <row r="592" ht="12.75">
      <c r="N592" s="3"/>
    </row>
    <row r="593" ht="12.75">
      <c r="N593" s="3"/>
    </row>
    <row r="594" ht="12.75">
      <c r="N594" s="3"/>
    </row>
    <row r="595" ht="12.75">
      <c r="N595" s="3"/>
    </row>
    <row r="596" ht="12.75">
      <c r="N596" s="3"/>
    </row>
    <row r="597" ht="12.75">
      <c r="N597" s="3"/>
    </row>
    <row r="598" ht="12.75">
      <c r="N598" s="3"/>
    </row>
    <row r="599" ht="12.75">
      <c r="N599" s="3"/>
    </row>
    <row r="600" ht="12.75">
      <c r="N600" s="3"/>
    </row>
    <row r="601" ht="12.75">
      <c r="N601" s="3"/>
    </row>
    <row r="602" ht="12.75">
      <c r="N602" s="3"/>
    </row>
    <row r="603" ht="12.75">
      <c r="N603" s="3"/>
    </row>
    <row r="604" ht="12.75">
      <c r="N604" s="3"/>
    </row>
    <row r="605" ht="12.75">
      <c r="N605" s="3"/>
    </row>
    <row r="606" ht="12.75">
      <c r="N606" s="3"/>
    </row>
    <row r="607" ht="12.75">
      <c r="N607" s="3"/>
    </row>
    <row r="608" ht="12.75">
      <c r="N608" s="3"/>
    </row>
    <row r="609" ht="12.75">
      <c r="N609" s="3"/>
    </row>
    <row r="610" ht="12.75">
      <c r="N610" s="3"/>
    </row>
    <row r="611" ht="12.75">
      <c r="N611" s="3"/>
    </row>
    <row r="612" ht="12.75">
      <c r="N612" s="3"/>
    </row>
    <row r="613" ht="12.75">
      <c r="N613" s="3"/>
    </row>
    <row r="614" ht="12.75">
      <c r="N614" s="3"/>
    </row>
    <row r="615" ht="12.75">
      <c r="N615" s="3"/>
    </row>
    <row r="616" ht="12.75">
      <c r="N616" s="3"/>
    </row>
    <row r="617" ht="12.75">
      <c r="N617" s="3"/>
    </row>
    <row r="618" ht="12.75">
      <c r="N618" s="3"/>
    </row>
    <row r="619" ht="12.75">
      <c r="N619" s="3"/>
    </row>
    <row r="620" ht="12.75">
      <c r="N620" s="3"/>
    </row>
    <row r="621" ht="12.75">
      <c r="N621" s="3"/>
    </row>
    <row r="622" ht="12.75">
      <c r="N622" s="3"/>
    </row>
    <row r="623" ht="12.75">
      <c r="N623" s="3"/>
    </row>
    <row r="624" ht="12.75">
      <c r="N624" s="3"/>
    </row>
    <row r="625" ht="12.75">
      <c r="N625" s="3"/>
    </row>
    <row r="626" ht="12.75">
      <c r="N626" s="3"/>
    </row>
    <row r="627" ht="12.75">
      <c r="N627" s="3"/>
    </row>
    <row r="628" ht="12.75">
      <c r="N628" s="3"/>
    </row>
    <row r="629" ht="12.75">
      <c r="N629" s="3"/>
    </row>
    <row r="630" ht="12.75">
      <c r="N630" s="3"/>
    </row>
    <row r="631" ht="12.75">
      <c r="N631" s="3"/>
    </row>
    <row r="632" ht="12.75">
      <c r="N632" s="3"/>
    </row>
    <row r="633" ht="12.75">
      <c r="N633" s="3"/>
    </row>
    <row r="634" ht="12.75">
      <c r="N634" s="3"/>
    </row>
    <row r="635" ht="12.75">
      <c r="N635" s="3"/>
    </row>
    <row r="636" ht="12.75">
      <c r="N636" s="3"/>
    </row>
    <row r="637" ht="12.75">
      <c r="N637" s="3"/>
    </row>
    <row r="638" ht="12.75">
      <c r="N638" s="3"/>
    </row>
    <row r="639" ht="12.75">
      <c r="N639" s="3"/>
    </row>
    <row r="640" ht="12.75">
      <c r="N640" s="3"/>
    </row>
    <row r="641" ht="12.75">
      <c r="N641" s="3"/>
    </row>
    <row r="642" ht="12.75">
      <c r="N642" s="3"/>
    </row>
    <row r="643" ht="12.75">
      <c r="N643" s="3"/>
    </row>
    <row r="644" ht="12.75">
      <c r="N644" s="3"/>
    </row>
    <row r="645" ht="12.75">
      <c r="N645" s="3"/>
    </row>
    <row r="646" ht="12.75">
      <c r="N646" s="3"/>
    </row>
    <row r="647" ht="12.75">
      <c r="N647" s="3"/>
    </row>
    <row r="648" ht="12.75">
      <c r="N648" s="3"/>
    </row>
    <row r="649" ht="12.75">
      <c r="N649" s="3"/>
    </row>
    <row r="650" ht="12.75">
      <c r="N650" s="3"/>
    </row>
    <row r="651" ht="12.75">
      <c r="N651" s="3"/>
    </row>
    <row r="652" ht="12.75">
      <c r="N652" s="3"/>
    </row>
    <row r="653" ht="12.75">
      <c r="N653" s="3"/>
    </row>
    <row r="654" ht="12.75">
      <c r="N654" s="3"/>
    </row>
    <row r="655" ht="12.75">
      <c r="N655" s="3"/>
    </row>
    <row r="656" ht="12.75">
      <c r="N656" s="3"/>
    </row>
    <row r="657" ht="12.75">
      <c r="N657" s="3"/>
    </row>
    <row r="658" ht="12.75">
      <c r="N658" s="3"/>
    </row>
    <row r="659" ht="12.75">
      <c r="N659" s="3"/>
    </row>
    <row r="660" ht="12.75">
      <c r="N660" s="3"/>
    </row>
    <row r="661" ht="12.75">
      <c r="N661" s="3"/>
    </row>
    <row r="662" ht="12.75">
      <c r="N662" s="3"/>
    </row>
    <row r="663" ht="12.75">
      <c r="N663" s="3"/>
    </row>
    <row r="664" ht="12.75">
      <c r="N664" s="3"/>
    </row>
    <row r="665" ht="12.75">
      <c r="N665" s="3"/>
    </row>
    <row r="666" ht="12.75">
      <c r="N666" s="3"/>
    </row>
    <row r="667" ht="12.75">
      <c r="N667" s="3"/>
    </row>
    <row r="668" ht="12.75">
      <c r="N668" s="3"/>
    </row>
    <row r="669" ht="12.75">
      <c r="N669" s="3"/>
    </row>
    <row r="670" ht="12.75">
      <c r="N670" s="3"/>
    </row>
    <row r="671" ht="12.75">
      <c r="N671" s="3"/>
    </row>
    <row r="672" ht="12.75">
      <c r="N672" s="3"/>
    </row>
    <row r="673" ht="12.75">
      <c r="N673" s="3"/>
    </row>
    <row r="674" ht="12.75">
      <c r="N674" s="3"/>
    </row>
    <row r="675" ht="12.75">
      <c r="N675" s="3"/>
    </row>
    <row r="676" ht="12.75">
      <c r="N676" s="3"/>
    </row>
    <row r="677" ht="12.75">
      <c r="N677" s="3"/>
    </row>
    <row r="678" ht="12.75">
      <c r="N678" s="3"/>
    </row>
    <row r="679" ht="12.75">
      <c r="N679" s="3"/>
    </row>
    <row r="680" ht="12.75">
      <c r="N680" s="3"/>
    </row>
    <row r="681" ht="12.75">
      <c r="N681" s="3"/>
    </row>
    <row r="682" ht="12.75">
      <c r="N682" s="3"/>
    </row>
    <row r="683" ht="12.75">
      <c r="N683" s="3"/>
    </row>
    <row r="684" ht="12.75">
      <c r="N684" s="3"/>
    </row>
    <row r="685" ht="12.75">
      <c r="N685" s="3"/>
    </row>
    <row r="686" ht="12.75">
      <c r="N686" s="3"/>
    </row>
    <row r="687" ht="12.75">
      <c r="N687" s="3"/>
    </row>
    <row r="688" ht="12.75">
      <c r="N688" s="3"/>
    </row>
    <row r="689" ht="12.75">
      <c r="N689" s="3"/>
    </row>
    <row r="690" ht="12.75">
      <c r="N690" s="3"/>
    </row>
    <row r="691" ht="12.75">
      <c r="N691" s="3"/>
    </row>
    <row r="692" ht="12.75">
      <c r="N692" s="3"/>
    </row>
    <row r="693" ht="12.75">
      <c r="N693" s="3"/>
    </row>
    <row r="694" ht="12.75">
      <c r="N694" s="3"/>
    </row>
    <row r="695" ht="12.75">
      <c r="N695" s="3"/>
    </row>
    <row r="696" ht="12.75">
      <c r="N696" s="3"/>
    </row>
    <row r="697" ht="12.75">
      <c r="N697" s="3"/>
    </row>
    <row r="698" ht="12.75">
      <c r="N698" s="3"/>
    </row>
    <row r="699" ht="12.75">
      <c r="N699" s="3"/>
    </row>
    <row r="700" ht="12.75">
      <c r="N700" s="3"/>
    </row>
    <row r="701" ht="12.75">
      <c r="N701" s="3"/>
    </row>
    <row r="702" ht="12.75">
      <c r="N702" s="3"/>
    </row>
    <row r="703" ht="12.75">
      <c r="N703" s="3"/>
    </row>
    <row r="704" ht="12.75">
      <c r="N704" s="3"/>
    </row>
    <row r="705" ht="12.75">
      <c r="N705" s="3"/>
    </row>
    <row r="706" ht="12.75">
      <c r="N706" s="3"/>
    </row>
    <row r="707" ht="12.75">
      <c r="N707" s="3"/>
    </row>
    <row r="708" ht="12.75">
      <c r="N708" s="3"/>
    </row>
    <row r="709" ht="12.75">
      <c r="N709" s="3"/>
    </row>
    <row r="710" ht="12.75">
      <c r="N710" s="3"/>
    </row>
    <row r="711" ht="12.75">
      <c r="N711" s="3"/>
    </row>
    <row r="712" ht="12.75">
      <c r="N712" s="3"/>
    </row>
    <row r="713" ht="12.75">
      <c r="N713" s="3"/>
    </row>
    <row r="714" ht="12.75">
      <c r="N714" s="3"/>
    </row>
    <row r="715" ht="12.75">
      <c r="N715" s="3"/>
    </row>
    <row r="716" ht="12.75">
      <c r="N716" s="3"/>
    </row>
    <row r="717" ht="12.75">
      <c r="N717" s="3"/>
    </row>
    <row r="718" ht="12.75">
      <c r="N718" s="3"/>
    </row>
    <row r="719" ht="12.75">
      <c r="N719" s="3"/>
    </row>
    <row r="720" ht="12.75">
      <c r="N720" s="3"/>
    </row>
    <row r="721" ht="12.75">
      <c r="N721" s="3"/>
    </row>
    <row r="722" ht="12.75">
      <c r="N722" s="3"/>
    </row>
    <row r="723" ht="12.75">
      <c r="N723" s="3"/>
    </row>
    <row r="724" ht="12.75">
      <c r="N724" s="3"/>
    </row>
    <row r="725" ht="12.75">
      <c r="N725" s="3"/>
    </row>
    <row r="726" ht="12.75">
      <c r="N726" s="3"/>
    </row>
    <row r="727" ht="12.75">
      <c r="N727" s="3"/>
    </row>
    <row r="728" ht="12.75">
      <c r="N728" s="3"/>
    </row>
    <row r="729" ht="12.75">
      <c r="N729" s="3"/>
    </row>
    <row r="730" ht="12.75">
      <c r="N730" s="3"/>
    </row>
    <row r="731" ht="12.75">
      <c r="N731" s="3"/>
    </row>
    <row r="732" ht="12.75">
      <c r="N732" s="3"/>
    </row>
    <row r="733" ht="12.75">
      <c r="N733" s="3"/>
    </row>
    <row r="734" ht="12.75">
      <c r="N734" s="3"/>
    </row>
    <row r="735" ht="12.75">
      <c r="N735" s="3"/>
    </row>
    <row r="736" ht="12.75">
      <c r="N736" s="3"/>
    </row>
    <row r="737" ht="12.75">
      <c r="N737" s="3"/>
    </row>
    <row r="738" ht="12.75">
      <c r="N738" s="3"/>
    </row>
    <row r="739" ht="12.75">
      <c r="N739" s="3"/>
    </row>
    <row r="740" ht="12.75">
      <c r="N740" s="3"/>
    </row>
    <row r="741" ht="12.75">
      <c r="N741" s="3"/>
    </row>
    <row r="742" ht="12.75">
      <c r="N742" s="3"/>
    </row>
    <row r="743" ht="12.75">
      <c r="N743" s="3"/>
    </row>
    <row r="744" ht="12.75">
      <c r="N744" s="3"/>
    </row>
    <row r="745" ht="12.75">
      <c r="N745" s="3"/>
    </row>
    <row r="746" ht="12.75">
      <c r="N746" s="3"/>
    </row>
    <row r="747" ht="12.75">
      <c r="N747" s="3"/>
    </row>
    <row r="748" ht="12.75">
      <c r="N748" s="3"/>
    </row>
    <row r="749" ht="12.75">
      <c r="N749" s="3"/>
    </row>
    <row r="750" ht="12.75">
      <c r="N750" s="3"/>
    </row>
    <row r="751" ht="12.75">
      <c r="N751" s="3"/>
    </row>
    <row r="752" ht="12.75">
      <c r="N752" s="3"/>
    </row>
    <row r="753" ht="12.75">
      <c r="N753" s="3"/>
    </row>
    <row r="754" ht="12.75">
      <c r="N754" s="3"/>
    </row>
    <row r="755" ht="12.75">
      <c r="N755" s="3"/>
    </row>
    <row r="756" ht="12.75">
      <c r="N756" s="3"/>
    </row>
    <row r="757" ht="12.75">
      <c r="N757" s="3"/>
    </row>
    <row r="758" ht="12.75">
      <c r="N758" s="3"/>
    </row>
    <row r="759" ht="12.75">
      <c r="N759" s="3"/>
    </row>
    <row r="760" ht="12.75">
      <c r="N760" s="3"/>
    </row>
    <row r="761" ht="12.75">
      <c r="N761" s="3"/>
    </row>
    <row r="762" ht="12.75">
      <c r="N762" s="3"/>
    </row>
    <row r="763" ht="12.75">
      <c r="N763" s="3"/>
    </row>
    <row r="764" ht="12.75">
      <c r="N764" s="3"/>
    </row>
    <row r="765" ht="12.75">
      <c r="N765" s="3"/>
    </row>
    <row r="766" ht="12.75">
      <c r="N766" s="3"/>
    </row>
    <row r="767" ht="12.75">
      <c r="N767" s="3"/>
    </row>
    <row r="768" ht="12.75">
      <c r="N768" s="3"/>
    </row>
    <row r="769" ht="12.75">
      <c r="N769" s="3"/>
    </row>
    <row r="770" ht="12.75">
      <c r="N770" s="3"/>
    </row>
    <row r="771" ht="12.75">
      <c r="N771" s="3"/>
    </row>
    <row r="772" ht="12.75">
      <c r="N772" s="3"/>
    </row>
    <row r="773" ht="12.75">
      <c r="N773" s="3"/>
    </row>
    <row r="774" ht="12.75">
      <c r="N774" s="3"/>
    </row>
    <row r="775" ht="12.75">
      <c r="N775" s="3"/>
    </row>
    <row r="776" ht="12.75">
      <c r="N776" s="3"/>
    </row>
    <row r="777" ht="12.75">
      <c r="N777" s="3"/>
    </row>
    <row r="778" ht="12.75">
      <c r="N778" s="3"/>
    </row>
    <row r="779" ht="12.75">
      <c r="N779" s="3"/>
    </row>
    <row r="780" ht="12.75">
      <c r="N780" s="3"/>
    </row>
    <row r="781" ht="12.75">
      <c r="N781" s="3"/>
    </row>
    <row r="782" ht="12.75">
      <c r="N782" s="3"/>
    </row>
    <row r="783" ht="12.75">
      <c r="N783" s="3"/>
    </row>
    <row r="784" ht="12.75">
      <c r="N784" s="3"/>
    </row>
    <row r="785" ht="12.75">
      <c r="N785" s="3"/>
    </row>
    <row r="786" ht="12.75">
      <c r="N786" s="3"/>
    </row>
    <row r="787" ht="12.75">
      <c r="N787" s="3"/>
    </row>
    <row r="788" ht="12.75">
      <c r="N788" s="3"/>
    </row>
    <row r="789" ht="12.75">
      <c r="N789" s="3"/>
    </row>
    <row r="790" ht="12.75">
      <c r="N790" s="3"/>
    </row>
    <row r="791" ht="12.75">
      <c r="N791" s="3"/>
    </row>
  </sheetData>
  <sheetProtection/>
  <mergeCells count="73">
    <mergeCell ref="A1:S1"/>
    <mergeCell ref="C62:H63"/>
    <mergeCell ref="C71:H73"/>
    <mergeCell ref="C12:H12"/>
    <mergeCell ref="R4:S4"/>
    <mergeCell ref="C43:H44"/>
    <mergeCell ref="A4:H4"/>
    <mergeCell ref="A5:H5"/>
    <mergeCell ref="C8:H9"/>
    <mergeCell ref="C10:H10"/>
    <mergeCell ref="R150:S150"/>
    <mergeCell ref="B79:H79"/>
    <mergeCell ref="C101:H103"/>
    <mergeCell ref="C82:H83"/>
    <mergeCell ref="C89:H92"/>
    <mergeCell ref="C126:H127"/>
    <mergeCell ref="C84:H86"/>
    <mergeCell ref="A98:H99"/>
    <mergeCell ref="C106:H107"/>
    <mergeCell ref="C108:H109"/>
    <mergeCell ref="C22:H23"/>
    <mergeCell ref="C24:H24"/>
    <mergeCell ref="C35:H36"/>
    <mergeCell ref="C37:H38"/>
    <mergeCell ref="B31:H32"/>
    <mergeCell ref="C13:H13"/>
    <mergeCell ref="C18:H19"/>
    <mergeCell ref="C15:H15"/>
    <mergeCell ref="C21:H21"/>
    <mergeCell ref="B42:H42"/>
    <mergeCell ref="C39:H41"/>
    <mergeCell ref="C49:H51"/>
    <mergeCell ref="C58:H61"/>
    <mergeCell ref="C46:H48"/>
    <mergeCell ref="C80:H81"/>
    <mergeCell ref="C74:H76"/>
    <mergeCell ref="C77:H78"/>
    <mergeCell ref="C143:H144"/>
    <mergeCell ref="C145:H148"/>
    <mergeCell ref="B67:H67"/>
    <mergeCell ref="C104:H105"/>
    <mergeCell ref="C119:H120"/>
    <mergeCell ref="B87:H88"/>
    <mergeCell ref="C96:H97"/>
    <mergeCell ref="C117:H118"/>
    <mergeCell ref="C140:H142"/>
    <mergeCell ref="C110:H112"/>
    <mergeCell ref="B113:H113"/>
    <mergeCell ref="C121:H122"/>
    <mergeCell ref="B125:H125"/>
    <mergeCell ref="C123:H124"/>
    <mergeCell ref="B128:H128"/>
    <mergeCell ref="C138:H139"/>
    <mergeCell ref="C129:H132"/>
    <mergeCell ref="C134:H136"/>
    <mergeCell ref="C68:H70"/>
    <mergeCell ref="B52:H52"/>
    <mergeCell ref="C53:H55"/>
    <mergeCell ref="A65:H66"/>
    <mergeCell ref="C56:H57"/>
    <mergeCell ref="B100:H100"/>
    <mergeCell ref="C114:H116"/>
    <mergeCell ref="C93:H95"/>
    <mergeCell ref="J4:L4"/>
    <mergeCell ref="N4:P4"/>
    <mergeCell ref="B6:H7"/>
    <mergeCell ref="C33:H34"/>
    <mergeCell ref="C20:H20"/>
    <mergeCell ref="A30:H30"/>
    <mergeCell ref="C11:H11"/>
    <mergeCell ref="C16:H16"/>
    <mergeCell ref="C14:H14"/>
    <mergeCell ref="C25:H28"/>
  </mergeCells>
  <printOptions/>
  <pageMargins left="0.74" right="0.25" top="0.5" bottom="0.48" header="0.5" footer="0.27"/>
  <pageSetup horizontalDpi="600" verticalDpi="600" orientation="landscape" paperSize="9" r:id="rId1"/>
  <rowBreaks count="3" manualBreakCount="3">
    <brk id="29" max="255" man="1"/>
    <brk id="64" max="255" man="1"/>
    <brk id="97" max="255" man="1"/>
  </rowBreaks>
</worksheet>
</file>

<file path=xl/worksheets/sheet3.xml><?xml version="1.0" encoding="utf-8"?>
<worksheet xmlns="http://schemas.openxmlformats.org/spreadsheetml/2006/main" xmlns:r="http://schemas.openxmlformats.org/officeDocument/2006/relationships">
  <dimension ref="A1:T792"/>
  <sheetViews>
    <sheetView tabSelected="1" zoomScalePageLayoutView="0" workbookViewId="0" topLeftCell="B145">
      <selection activeCell="T136" sqref="T136"/>
    </sheetView>
  </sheetViews>
  <sheetFormatPr defaultColWidth="9.140625" defaultRowHeight="12.75"/>
  <cols>
    <col min="1" max="2" width="4.57421875" style="0" customWidth="1"/>
    <col min="3" max="3" width="3.8515625" style="0" customWidth="1"/>
    <col min="5" max="5" width="9.28125" style="0" customWidth="1"/>
    <col min="9" max="9" width="2.57421875" style="0" customWidth="1"/>
    <col min="10" max="10" width="4.57421875" style="37" customWidth="1"/>
    <col min="11" max="11" width="6.28125" style="0" customWidth="1"/>
    <col min="12" max="12" width="8.28125" style="0" customWidth="1"/>
    <col min="13" max="13" width="2.421875" style="0" customWidth="1"/>
    <col min="14" max="14" width="4.57421875" style="5" customWidth="1"/>
    <col min="15" max="15" width="9.421875" style="0" customWidth="1"/>
    <col min="16" max="16" width="7.57421875" style="0" customWidth="1"/>
    <col min="17" max="17" width="2.57421875" style="0" customWidth="1"/>
    <col min="18" max="18" width="10.28125" style="1" customWidth="1"/>
    <col min="19" max="19" width="11.7109375" style="1" customWidth="1"/>
    <col min="20" max="20" width="8.8515625" style="162" customWidth="1"/>
    <col min="25" max="25" width="9.00390625" style="0" customWidth="1"/>
  </cols>
  <sheetData>
    <row r="1" spans="1:19" ht="18">
      <c r="A1" s="210" t="s">
        <v>172</v>
      </c>
      <c r="B1" s="211"/>
      <c r="C1" s="211"/>
      <c r="D1" s="211"/>
      <c r="E1" s="211"/>
      <c r="F1" s="211"/>
      <c r="G1" s="211"/>
      <c r="H1" s="211"/>
      <c r="I1" s="211"/>
      <c r="J1" s="211"/>
      <c r="K1" s="211"/>
      <c r="L1" s="211"/>
      <c r="M1" s="211"/>
      <c r="N1" s="211"/>
      <c r="O1" s="211"/>
      <c r="P1" s="211"/>
      <c r="Q1" s="211"/>
      <c r="R1" s="211"/>
      <c r="S1" s="211"/>
    </row>
    <row r="2" spans="1:19" ht="15.75">
      <c r="A2" s="194" t="s">
        <v>130</v>
      </c>
      <c r="B2" s="194"/>
      <c r="C2" s="194"/>
      <c r="D2" s="194"/>
      <c r="E2" s="194"/>
      <c r="F2" s="194"/>
      <c r="G2" s="194"/>
      <c r="H2" s="194"/>
      <c r="I2" s="194"/>
      <c r="J2" s="194"/>
      <c r="K2" s="194"/>
      <c r="L2" s="194"/>
      <c r="M2" s="194"/>
      <c r="N2" s="194"/>
      <c r="O2" s="194"/>
      <c r="P2" s="194"/>
      <c r="Q2" s="194"/>
      <c r="R2" s="194"/>
      <c r="S2" s="194"/>
    </row>
    <row r="3" spans="1:19" ht="15.75">
      <c r="A3" s="94"/>
      <c r="B3" s="94"/>
      <c r="C3" s="94"/>
      <c r="D3" s="94"/>
      <c r="E3" s="94"/>
      <c r="F3" s="94"/>
      <c r="G3" s="94"/>
      <c r="H3" s="94"/>
      <c r="I3" s="94"/>
      <c r="J3" s="94"/>
      <c r="K3" s="94"/>
      <c r="L3" s="94"/>
      <c r="M3" s="94"/>
      <c r="N3" s="94"/>
      <c r="O3" s="94"/>
      <c r="P3" s="94"/>
      <c r="Q3" s="94"/>
      <c r="R3" s="94"/>
      <c r="S3" s="94"/>
    </row>
    <row r="4" ht="13.5" thickBot="1">
      <c r="N4" s="3"/>
    </row>
    <row r="5" spans="1:19" ht="13.5" thickBot="1">
      <c r="A5" s="195" t="s">
        <v>8</v>
      </c>
      <c r="B5" s="196"/>
      <c r="C5" s="196"/>
      <c r="D5" s="196"/>
      <c r="E5" s="196"/>
      <c r="F5" s="196"/>
      <c r="G5" s="196"/>
      <c r="H5" s="197"/>
      <c r="J5" s="189" t="s">
        <v>14</v>
      </c>
      <c r="K5" s="198"/>
      <c r="L5" s="199"/>
      <c r="M5" s="6"/>
      <c r="N5" s="189" t="s">
        <v>7</v>
      </c>
      <c r="O5" s="198"/>
      <c r="P5" s="199"/>
      <c r="R5" s="189" t="s">
        <v>15</v>
      </c>
      <c r="S5" s="191"/>
    </row>
    <row r="6" spans="1:19" ht="12.75">
      <c r="A6" s="171" t="s">
        <v>17</v>
      </c>
      <c r="B6" s="172"/>
      <c r="C6" s="172"/>
      <c r="D6" s="172"/>
      <c r="E6" s="172"/>
      <c r="F6" s="172"/>
      <c r="G6" s="192"/>
      <c r="H6" s="193"/>
      <c r="I6" s="25"/>
      <c r="J6" s="131"/>
      <c r="K6" s="33"/>
      <c r="L6" s="79">
        <v>0.25</v>
      </c>
      <c r="M6" s="28"/>
      <c r="N6" s="145"/>
      <c r="P6" s="62">
        <f>O8+O18</f>
        <v>0.22000000000000003</v>
      </c>
      <c r="R6" s="63">
        <f>P6/L6</f>
        <v>0.8800000000000001</v>
      </c>
      <c r="S6" s="61" t="s">
        <v>18</v>
      </c>
    </row>
    <row r="7" spans="1:19" ht="12.75">
      <c r="A7" s="98"/>
      <c r="B7" s="163" t="s">
        <v>16</v>
      </c>
      <c r="C7" s="163"/>
      <c r="D7" s="163"/>
      <c r="E7" s="163"/>
      <c r="F7" s="163"/>
      <c r="G7" s="163"/>
      <c r="H7" s="164"/>
      <c r="I7" s="10"/>
      <c r="J7" s="132"/>
      <c r="K7" s="12"/>
      <c r="L7" s="13"/>
      <c r="M7" s="10"/>
      <c r="N7" s="14"/>
      <c r="O7" s="12"/>
      <c r="P7" s="13"/>
      <c r="R7" s="75"/>
      <c r="S7" s="46"/>
    </row>
    <row r="8" spans="1:19" ht="12.75">
      <c r="A8" s="98"/>
      <c r="B8" s="163"/>
      <c r="C8" s="163"/>
      <c r="D8" s="163"/>
      <c r="E8" s="163"/>
      <c r="F8" s="163"/>
      <c r="G8" s="163"/>
      <c r="H8" s="164"/>
      <c r="I8" s="10"/>
      <c r="J8" s="133"/>
      <c r="K8" s="16">
        <v>0.15</v>
      </c>
      <c r="L8" s="13"/>
      <c r="M8" s="10"/>
      <c r="N8" s="14"/>
      <c r="O8" s="44">
        <f>SUM(O10:O17)/3*K8</f>
        <v>0.11999999999999998</v>
      </c>
      <c r="P8" s="13"/>
      <c r="R8" s="48">
        <f>O8/K8</f>
        <v>0.7999999999999999</v>
      </c>
      <c r="S8" s="47" t="s">
        <v>18</v>
      </c>
    </row>
    <row r="9" spans="1:19" ht="12.75" customHeight="1">
      <c r="A9" s="98"/>
      <c r="B9" s="99"/>
      <c r="C9" s="165" t="s">
        <v>136</v>
      </c>
      <c r="D9" s="165"/>
      <c r="E9" s="165"/>
      <c r="F9" s="165"/>
      <c r="G9" s="165"/>
      <c r="H9" s="182"/>
      <c r="I9" s="10"/>
      <c r="J9" s="132"/>
      <c r="K9" s="12"/>
      <c r="L9" s="13"/>
      <c r="M9" s="10"/>
      <c r="N9" s="57"/>
      <c r="O9" s="12"/>
      <c r="P9" s="13"/>
      <c r="R9" s="75"/>
      <c r="S9" s="46"/>
    </row>
    <row r="10" spans="1:19" ht="12.75" customHeight="1">
      <c r="A10" s="98"/>
      <c r="B10" s="99"/>
      <c r="C10" s="165"/>
      <c r="D10" s="165"/>
      <c r="E10" s="165"/>
      <c r="F10" s="165"/>
      <c r="G10" s="165"/>
      <c r="H10" s="182"/>
      <c r="I10" s="10"/>
      <c r="J10" s="134">
        <v>0.2</v>
      </c>
      <c r="K10" s="17"/>
      <c r="L10" s="18"/>
      <c r="M10" s="19"/>
      <c r="N10" s="146">
        <v>3</v>
      </c>
      <c r="O10" s="20">
        <f aca="true" t="shared" si="0" ref="O10:O17">N10*J10</f>
        <v>0.6000000000000001</v>
      </c>
      <c r="P10" s="13"/>
      <c r="R10" s="75"/>
      <c r="S10" s="46"/>
    </row>
    <row r="11" spans="1:19" ht="12.75" customHeight="1">
      <c r="A11" s="98"/>
      <c r="B11" s="99"/>
      <c r="C11" s="165" t="s">
        <v>137</v>
      </c>
      <c r="D11" s="165"/>
      <c r="E11" s="165"/>
      <c r="F11" s="165"/>
      <c r="G11" s="165"/>
      <c r="H11" s="182"/>
      <c r="I11" s="10"/>
      <c r="J11" s="134">
        <v>0.15</v>
      </c>
      <c r="K11" s="12"/>
      <c r="L11" s="13"/>
      <c r="M11" s="10"/>
      <c r="N11" s="146">
        <v>2</v>
      </c>
      <c r="O11" s="20">
        <f t="shared" si="0"/>
        <v>0.3</v>
      </c>
      <c r="P11" s="13"/>
      <c r="R11" s="75"/>
      <c r="S11" s="46"/>
    </row>
    <row r="12" spans="1:19" ht="12.75" customHeight="1">
      <c r="A12" s="98"/>
      <c r="B12" s="99"/>
      <c r="C12" s="165" t="s">
        <v>138</v>
      </c>
      <c r="D12" s="165"/>
      <c r="E12" s="165"/>
      <c r="F12" s="165"/>
      <c r="G12" s="165"/>
      <c r="H12" s="182"/>
      <c r="I12" s="10"/>
      <c r="J12" s="134">
        <v>0.1</v>
      </c>
      <c r="K12" s="12"/>
      <c r="L12" s="13"/>
      <c r="M12" s="10"/>
      <c r="N12" s="146">
        <v>1</v>
      </c>
      <c r="O12" s="20">
        <f t="shared" si="0"/>
        <v>0.1</v>
      </c>
      <c r="P12" s="13"/>
      <c r="R12" s="75"/>
      <c r="S12" s="46"/>
    </row>
    <row r="13" spans="1:19" ht="12.75" customHeight="1">
      <c r="A13" s="98"/>
      <c r="B13" s="99"/>
      <c r="C13" s="165" t="s">
        <v>139</v>
      </c>
      <c r="D13" s="165"/>
      <c r="E13" s="165"/>
      <c r="F13" s="165"/>
      <c r="G13" s="165"/>
      <c r="H13" s="166"/>
      <c r="I13" s="10"/>
      <c r="J13" s="134">
        <v>0.15</v>
      </c>
      <c r="K13" s="12"/>
      <c r="L13" s="13"/>
      <c r="M13" s="10"/>
      <c r="N13" s="146">
        <v>2</v>
      </c>
      <c r="O13" s="20">
        <f t="shared" si="0"/>
        <v>0.3</v>
      </c>
      <c r="P13" s="13"/>
      <c r="R13" s="75"/>
      <c r="S13" s="46"/>
    </row>
    <row r="14" spans="1:19" ht="12.75" customHeight="1">
      <c r="A14" s="98"/>
      <c r="B14" s="99"/>
      <c r="C14" s="165" t="s">
        <v>140</v>
      </c>
      <c r="D14" s="165"/>
      <c r="E14" s="165"/>
      <c r="F14" s="165"/>
      <c r="G14" s="165"/>
      <c r="H14" s="166"/>
      <c r="I14" s="10"/>
      <c r="J14" s="134">
        <v>0.05</v>
      </c>
      <c r="K14" s="12"/>
      <c r="L14" s="13"/>
      <c r="M14" s="10"/>
      <c r="N14" s="146">
        <v>3</v>
      </c>
      <c r="O14" s="20">
        <f t="shared" si="0"/>
        <v>0.15000000000000002</v>
      </c>
      <c r="P14" s="13"/>
      <c r="R14" s="75"/>
      <c r="S14" s="46"/>
    </row>
    <row r="15" spans="1:19" ht="12.75" customHeight="1">
      <c r="A15" s="98"/>
      <c r="B15" s="99"/>
      <c r="C15" s="165" t="s">
        <v>141</v>
      </c>
      <c r="D15" s="165"/>
      <c r="E15" s="165"/>
      <c r="F15" s="165"/>
      <c r="G15" s="165"/>
      <c r="H15" s="166"/>
      <c r="I15" s="10"/>
      <c r="J15" s="134">
        <v>0.15</v>
      </c>
      <c r="K15" s="12"/>
      <c r="L15" s="13"/>
      <c r="M15" s="10"/>
      <c r="N15" s="146">
        <v>3</v>
      </c>
      <c r="O15" s="20">
        <f t="shared" si="0"/>
        <v>0.44999999999999996</v>
      </c>
      <c r="P15" s="13"/>
      <c r="R15" s="75"/>
      <c r="S15" s="46"/>
    </row>
    <row r="16" spans="1:19" ht="12.75" customHeight="1">
      <c r="A16" s="98"/>
      <c r="B16" s="99"/>
      <c r="C16" s="165" t="s">
        <v>142</v>
      </c>
      <c r="D16" s="165"/>
      <c r="E16" s="165"/>
      <c r="F16" s="165"/>
      <c r="G16" s="165"/>
      <c r="H16" s="166"/>
      <c r="I16" s="10"/>
      <c r="J16" s="134">
        <v>0.15</v>
      </c>
      <c r="K16" s="12"/>
      <c r="L16" s="13"/>
      <c r="M16" s="10"/>
      <c r="N16" s="146">
        <v>3</v>
      </c>
      <c r="O16" s="20">
        <f t="shared" si="0"/>
        <v>0.44999999999999996</v>
      </c>
      <c r="P16" s="13"/>
      <c r="R16" s="75"/>
      <c r="S16" s="46"/>
    </row>
    <row r="17" spans="1:19" ht="12.75" customHeight="1">
      <c r="A17" s="98"/>
      <c r="B17" s="99"/>
      <c r="C17" s="165" t="s">
        <v>143</v>
      </c>
      <c r="D17" s="165"/>
      <c r="E17" s="165"/>
      <c r="F17" s="165"/>
      <c r="G17" s="165"/>
      <c r="H17" s="166"/>
      <c r="I17" s="10"/>
      <c r="J17" s="134">
        <v>0.05</v>
      </c>
      <c r="K17" s="12"/>
      <c r="L17" s="13"/>
      <c r="M17" s="10"/>
      <c r="N17" s="146">
        <v>1</v>
      </c>
      <c r="O17" s="20">
        <f t="shared" si="0"/>
        <v>0.05</v>
      </c>
      <c r="P17" s="13"/>
      <c r="R17" s="75"/>
      <c r="S17" s="46"/>
    </row>
    <row r="18" spans="1:19" ht="12.75">
      <c r="A18" s="98"/>
      <c r="B18" s="102" t="s">
        <v>9</v>
      </c>
      <c r="C18" s="102"/>
      <c r="D18" s="102"/>
      <c r="E18" s="102"/>
      <c r="F18" s="102"/>
      <c r="G18" s="102"/>
      <c r="H18" s="103"/>
      <c r="I18" s="10"/>
      <c r="J18" s="135"/>
      <c r="K18" s="54">
        <v>0.1</v>
      </c>
      <c r="L18" s="49"/>
      <c r="M18" s="50"/>
      <c r="N18" s="21"/>
      <c r="O18" s="44">
        <f>SUM(O19:O26)/3*K18</f>
        <v>0.10000000000000003</v>
      </c>
      <c r="P18" s="49"/>
      <c r="R18" s="59">
        <f>O18/K18</f>
        <v>1.0000000000000002</v>
      </c>
      <c r="S18" s="47" t="s">
        <v>18</v>
      </c>
    </row>
    <row r="19" spans="1:19" ht="12.75">
      <c r="A19" s="98"/>
      <c r="B19" s="99"/>
      <c r="C19" s="165" t="s">
        <v>22</v>
      </c>
      <c r="D19" s="165"/>
      <c r="E19" s="165"/>
      <c r="F19" s="165"/>
      <c r="G19" s="165"/>
      <c r="H19" s="166"/>
      <c r="I19" s="10"/>
      <c r="J19" s="134">
        <v>0.2</v>
      </c>
      <c r="K19" s="43"/>
      <c r="L19" s="49"/>
      <c r="M19" s="50"/>
      <c r="N19" s="146">
        <v>3</v>
      </c>
      <c r="O19" s="20">
        <f>N19*J19</f>
        <v>0.6000000000000001</v>
      </c>
      <c r="P19" s="49"/>
      <c r="R19" s="75"/>
      <c r="S19" s="46"/>
    </row>
    <row r="20" spans="1:19" ht="12.75">
      <c r="A20" s="98"/>
      <c r="B20" s="99"/>
      <c r="C20" s="165"/>
      <c r="D20" s="165"/>
      <c r="E20" s="165"/>
      <c r="F20" s="165"/>
      <c r="G20" s="165"/>
      <c r="H20" s="166"/>
      <c r="I20" s="10"/>
      <c r="J20" s="133"/>
      <c r="K20" s="43"/>
      <c r="L20" s="49"/>
      <c r="M20" s="50"/>
      <c r="N20" s="147"/>
      <c r="O20" s="20"/>
      <c r="P20" s="49"/>
      <c r="R20" s="75"/>
      <c r="S20" s="46"/>
    </row>
    <row r="21" spans="1:19" ht="12.75">
      <c r="A21" s="98"/>
      <c r="B21" s="99"/>
      <c r="C21" s="165" t="s">
        <v>23</v>
      </c>
      <c r="D21" s="165"/>
      <c r="E21" s="165"/>
      <c r="F21" s="165"/>
      <c r="G21" s="165"/>
      <c r="H21" s="166"/>
      <c r="I21" s="10"/>
      <c r="J21" s="134">
        <v>0.2</v>
      </c>
      <c r="K21" s="43"/>
      <c r="L21" s="49"/>
      <c r="M21" s="50"/>
      <c r="N21" s="146">
        <v>3</v>
      </c>
      <c r="O21" s="20">
        <f>N21*J21</f>
        <v>0.6000000000000001</v>
      </c>
      <c r="P21" s="49"/>
      <c r="R21" s="75"/>
      <c r="S21" s="46"/>
    </row>
    <row r="22" spans="1:19" ht="12.75">
      <c r="A22" s="98"/>
      <c r="B22" s="99"/>
      <c r="C22" s="165" t="s">
        <v>24</v>
      </c>
      <c r="D22" s="165"/>
      <c r="E22" s="165"/>
      <c r="F22" s="165"/>
      <c r="G22" s="165"/>
      <c r="H22" s="166"/>
      <c r="I22" s="10"/>
      <c r="J22" s="134">
        <v>0.1</v>
      </c>
      <c r="K22" s="43"/>
      <c r="L22" s="49"/>
      <c r="M22" s="50"/>
      <c r="N22" s="146">
        <v>3</v>
      </c>
      <c r="O22" s="20">
        <f>N22*J22</f>
        <v>0.30000000000000004</v>
      </c>
      <c r="P22" s="49"/>
      <c r="R22" s="75"/>
      <c r="S22" s="46"/>
    </row>
    <row r="23" spans="1:19" ht="12.75">
      <c r="A23" s="98"/>
      <c r="B23" s="99"/>
      <c r="C23" s="165" t="s">
        <v>25</v>
      </c>
      <c r="D23" s="165"/>
      <c r="E23" s="165"/>
      <c r="F23" s="165"/>
      <c r="G23" s="165"/>
      <c r="H23" s="166"/>
      <c r="I23" s="10"/>
      <c r="J23" s="134">
        <v>0.1</v>
      </c>
      <c r="K23" s="43"/>
      <c r="L23" s="49"/>
      <c r="M23" s="50"/>
      <c r="N23" s="146">
        <v>3</v>
      </c>
      <c r="O23" s="20">
        <f>N23*J23</f>
        <v>0.30000000000000004</v>
      </c>
      <c r="P23" s="49"/>
      <c r="R23" s="75"/>
      <c r="S23" s="46"/>
    </row>
    <row r="24" spans="1:19" ht="12.75">
      <c r="A24" s="98"/>
      <c r="B24" s="99"/>
      <c r="C24" s="165"/>
      <c r="D24" s="165"/>
      <c r="E24" s="165"/>
      <c r="F24" s="165"/>
      <c r="G24" s="165"/>
      <c r="H24" s="166"/>
      <c r="I24" s="10"/>
      <c r="J24" s="132"/>
      <c r="L24" s="49"/>
      <c r="M24" s="50"/>
      <c r="N24" s="147"/>
      <c r="O24" s="20"/>
      <c r="P24" s="49"/>
      <c r="R24" s="75"/>
      <c r="S24" s="46"/>
    </row>
    <row r="25" spans="1:19" ht="12.75">
      <c r="A25" s="98"/>
      <c r="B25" s="99"/>
      <c r="C25" s="165" t="s">
        <v>26</v>
      </c>
      <c r="D25" s="165"/>
      <c r="E25" s="165"/>
      <c r="F25" s="165"/>
      <c r="G25" s="165"/>
      <c r="H25" s="166"/>
      <c r="I25" s="10"/>
      <c r="J25" s="134">
        <v>0.2</v>
      </c>
      <c r="K25" s="43"/>
      <c r="L25" s="49"/>
      <c r="M25" s="50"/>
      <c r="N25" s="146">
        <v>3</v>
      </c>
      <c r="O25" s="20">
        <f>N25*J25</f>
        <v>0.6000000000000001</v>
      </c>
      <c r="P25" s="49"/>
      <c r="R25" s="75"/>
      <c r="S25" s="46"/>
    </row>
    <row r="26" spans="1:19" ht="12.75">
      <c r="A26" s="98"/>
      <c r="B26" s="99"/>
      <c r="C26" s="165" t="s">
        <v>27</v>
      </c>
      <c r="D26" s="165"/>
      <c r="E26" s="165"/>
      <c r="F26" s="165"/>
      <c r="G26" s="165"/>
      <c r="H26" s="166"/>
      <c r="I26" s="10"/>
      <c r="J26" s="134">
        <v>0.2</v>
      </c>
      <c r="K26" s="43"/>
      <c r="L26" s="49"/>
      <c r="M26" s="50"/>
      <c r="N26" s="146">
        <v>3</v>
      </c>
      <c r="O26" s="20">
        <f>N26*J26</f>
        <v>0.6000000000000001</v>
      </c>
      <c r="P26" s="49"/>
      <c r="R26" s="75"/>
      <c r="S26" s="46"/>
    </row>
    <row r="27" spans="1:19" ht="12.75">
      <c r="A27" s="98"/>
      <c r="B27" s="99"/>
      <c r="C27" s="165"/>
      <c r="D27" s="165"/>
      <c r="E27" s="165"/>
      <c r="F27" s="165"/>
      <c r="G27" s="165"/>
      <c r="H27" s="166"/>
      <c r="I27" s="10"/>
      <c r="J27" s="133"/>
      <c r="K27" s="43"/>
      <c r="L27" s="49"/>
      <c r="M27" s="50"/>
      <c r="N27" s="147"/>
      <c r="P27" s="49"/>
      <c r="R27" s="75"/>
      <c r="S27" s="46"/>
    </row>
    <row r="28" spans="1:19" ht="12.75">
      <c r="A28" s="98"/>
      <c r="B28" s="99"/>
      <c r="C28" s="165"/>
      <c r="D28" s="165"/>
      <c r="E28" s="165"/>
      <c r="F28" s="165"/>
      <c r="G28" s="165"/>
      <c r="H28" s="166"/>
      <c r="I28" s="10"/>
      <c r="J28" s="58"/>
      <c r="K28" s="43"/>
      <c r="L28" s="49"/>
      <c r="M28" s="50"/>
      <c r="N28" s="57"/>
      <c r="O28" s="43"/>
      <c r="P28" s="49"/>
      <c r="R28" s="75"/>
      <c r="S28" s="46"/>
    </row>
    <row r="29" spans="1:19" ht="12.75">
      <c r="A29" s="100"/>
      <c r="B29" s="101"/>
      <c r="C29" s="174"/>
      <c r="D29" s="174"/>
      <c r="E29" s="174"/>
      <c r="F29" s="174"/>
      <c r="G29" s="174"/>
      <c r="H29" s="175"/>
      <c r="I29" s="10"/>
      <c r="J29" s="136"/>
      <c r="K29" s="51"/>
      <c r="L29" s="52"/>
      <c r="M29" s="50"/>
      <c r="N29" s="148"/>
      <c r="O29" s="81"/>
      <c r="P29" s="52"/>
      <c r="R29" s="86"/>
      <c r="S29" s="87"/>
    </row>
    <row r="30" spans="1:20" ht="12.75">
      <c r="A30" s="95"/>
      <c r="B30" s="95"/>
      <c r="C30" s="96"/>
      <c r="D30" s="95"/>
      <c r="E30" s="95"/>
      <c r="F30" s="95"/>
      <c r="G30" s="95"/>
      <c r="H30" s="95"/>
      <c r="I30" s="10"/>
      <c r="J30" s="39"/>
      <c r="K30" s="10"/>
      <c r="L30" s="10"/>
      <c r="M30" s="10"/>
      <c r="N30" s="24"/>
      <c r="O30" s="10"/>
      <c r="P30" s="10"/>
      <c r="R30" s="88"/>
      <c r="S30" s="88"/>
      <c r="T30" s="162">
        <v>105</v>
      </c>
    </row>
    <row r="31" spans="1:19" ht="12.75">
      <c r="A31" s="168" t="s">
        <v>28</v>
      </c>
      <c r="B31" s="180"/>
      <c r="C31" s="180"/>
      <c r="D31" s="180"/>
      <c r="E31" s="180"/>
      <c r="F31" s="180"/>
      <c r="G31" s="180"/>
      <c r="H31" s="181"/>
      <c r="I31" s="25"/>
      <c r="J31" s="137"/>
      <c r="K31" s="27"/>
      <c r="L31" s="76">
        <v>0.25</v>
      </c>
      <c r="M31" s="28"/>
      <c r="N31" s="29"/>
      <c r="O31" s="27"/>
      <c r="P31" s="60">
        <f>O32+O43+O53</f>
        <v>0.17133333333333334</v>
      </c>
      <c r="R31" s="77">
        <f>P31/L31</f>
        <v>0.6853333333333333</v>
      </c>
      <c r="S31" s="78" t="s">
        <v>20</v>
      </c>
    </row>
    <row r="32" spans="1:19" ht="12.75">
      <c r="A32" s="98"/>
      <c r="B32" s="163" t="s">
        <v>29</v>
      </c>
      <c r="C32" s="163"/>
      <c r="D32" s="163"/>
      <c r="E32" s="163"/>
      <c r="F32" s="163"/>
      <c r="G32" s="163"/>
      <c r="H32" s="164"/>
      <c r="I32" s="10"/>
      <c r="J32" s="132"/>
      <c r="K32" s="44">
        <v>0.09</v>
      </c>
      <c r="L32" s="13"/>
      <c r="M32" s="10"/>
      <c r="N32" s="14"/>
      <c r="O32" s="44">
        <f>SUM(O34:O41)/3*K32</f>
        <v>0.066</v>
      </c>
      <c r="P32" s="13"/>
      <c r="R32" s="59">
        <f>O32/K32</f>
        <v>0.7333333333333334</v>
      </c>
      <c r="S32" s="47" t="s">
        <v>20</v>
      </c>
    </row>
    <row r="33" spans="1:19" ht="12.75">
      <c r="A33" s="98"/>
      <c r="B33" s="178"/>
      <c r="C33" s="178"/>
      <c r="D33" s="178"/>
      <c r="E33" s="178"/>
      <c r="F33" s="178"/>
      <c r="G33" s="178"/>
      <c r="H33" s="179"/>
      <c r="I33" s="10"/>
      <c r="J33" s="132"/>
      <c r="K33" s="12"/>
      <c r="L33" s="13"/>
      <c r="M33" s="10"/>
      <c r="N33" s="14"/>
      <c r="O33" s="15"/>
      <c r="P33" s="123"/>
      <c r="R33" s="11"/>
      <c r="S33" s="13"/>
    </row>
    <row r="34" spans="1:19" ht="12.75">
      <c r="A34" s="98"/>
      <c r="B34" s="99"/>
      <c r="C34" s="165" t="s">
        <v>30</v>
      </c>
      <c r="D34" s="165"/>
      <c r="E34" s="165"/>
      <c r="F34" s="165"/>
      <c r="G34" s="165"/>
      <c r="H34" s="166"/>
      <c r="I34" s="10"/>
      <c r="J34" s="134">
        <v>0.3</v>
      </c>
      <c r="K34" s="15"/>
      <c r="L34" s="123"/>
      <c r="M34" s="10"/>
      <c r="N34" s="151">
        <v>2</v>
      </c>
      <c r="O34" s="116">
        <f>N34*J34</f>
        <v>0.6</v>
      </c>
      <c r="P34" s="123"/>
      <c r="R34" s="75"/>
      <c r="S34" s="46"/>
    </row>
    <row r="35" spans="1:19" ht="12.75">
      <c r="A35" s="98"/>
      <c r="B35" s="99"/>
      <c r="C35" s="167"/>
      <c r="D35" s="165"/>
      <c r="E35" s="165"/>
      <c r="F35" s="165"/>
      <c r="G35" s="165"/>
      <c r="H35" s="166"/>
      <c r="I35" s="10"/>
      <c r="J35" s="139"/>
      <c r="K35" s="15"/>
      <c r="L35" s="123"/>
      <c r="M35" s="10"/>
      <c r="N35" s="150"/>
      <c r="O35" s="116"/>
      <c r="P35" s="123"/>
      <c r="R35" s="75"/>
      <c r="S35" s="46"/>
    </row>
    <row r="36" spans="1:19" ht="12.75">
      <c r="A36" s="98"/>
      <c r="B36" s="99"/>
      <c r="C36" s="165" t="s">
        <v>31</v>
      </c>
      <c r="D36" s="165"/>
      <c r="E36" s="165"/>
      <c r="F36" s="165"/>
      <c r="G36" s="165"/>
      <c r="H36" s="166"/>
      <c r="I36" s="10"/>
      <c r="J36" s="134">
        <v>0.2</v>
      </c>
      <c r="K36" s="15"/>
      <c r="L36" s="123"/>
      <c r="M36" s="10"/>
      <c r="N36" s="151">
        <v>2</v>
      </c>
      <c r="O36" s="116">
        <f>N36*J36</f>
        <v>0.4</v>
      </c>
      <c r="P36" s="123"/>
      <c r="R36" s="75"/>
      <c r="S36" s="46"/>
    </row>
    <row r="37" spans="1:19" ht="12.75">
      <c r="A37" s="98"/>
      <c r="B37" s="99"/>
      <c r="C37" s="165"/>
      <c r="D37" s="165"/>
      <c r="E37" s="165"/>
      <c r="F37" s="165"/>
      <c r="G37" s="165"/>
      <c r="H37" s="166"/>
      <c r="I37" s="10"/>
      <c r="J37" s="139"/>
      <c r="K37" s="15"/>
      <c r="L37" s="123"/>
      <c r="M37" s="10"/>
      <c r="N37" s="150"/>
      <c r="O37" s="116"/>
      <c r="P37" s="123"/>
      <c r="R37" s="75"/>
      <c r="S37" s="46"/>
    </row>
    <row r="38" spans="1:19" ht="12.75">
      <c r="A38" s="98"/>
      <c r="B38" s="99"/>
      <c r="C38" s="165" t="s">
        <v>32</v>
      </c>
      <c r="D38" s="165"/>
      <c r="E38" s="165"/>
      <c r="F38" s="165"/>
      <c r="G38" s="165"/>
      <c r="H38" s="166"/>
      <c r="I38" s="10"/>
      <c r="J38" s="134">
        <v>0.2</v>
      </c>
      <c r="K38" s="15"/>
      <c r="L38" s="123"/>
      <c r="M38" s="10"/>
      <c r="N38" s="151">
        <v>3</v>
      </c>
      <c r="O38" s="116">
        <f>N38*J38</f>
        <v>0.6000000000000001</v>
      </c>
      <c r="P38" s="123"/>
      <c r="R38" s="75"/>
      <c r="S38" s="46"/>
    </row>
    <row r="39" spans="1:19" ht="12.75">
      <c r="A39" s="98"/>
      <c r="B39" s="99"/>
      <c r="C39" s="165"/>
      <c r="D39" s="165"/>
      <c r="E39" s="165"/>
      <c r="F39" s="165"/>
      <c r="G39" s="165"/>
      <c r="H39" s="166"/>
      <c r="I39" s="10"/>
      <c r="J39" s="139"/>
      <c r="K39" s="15"/>
      <c r="L39" s="123"/>
      <c r="M39" s="10"/>
      <c r="N39" s="150"/>
      <c r="O39" s="116"/>
      <c r="P39" s="123"/>
      <c r="R39" s="75"/>
      <c r="S39" s="46"/>
    </row>
    <row r="40" spans="1:19" ht="12.75">
      <c r="A40" s="98"/>
      <c r="B40" s="99"/>
      <c r="C40" s="165" t="s">
        <v>33</v>
      </c>
      <c r="D40" s="165"/>
      <c r="E40" s="165"/>
      <c r="F40" s="165"/>
      <c r="G40" s="165"/>
      <c r="H40" s="166"/>
      <c r="I40" s="10"/>
      <c r="J40" s="134">
        <v>0.3</v>
      </c>
      <c r="K40" s="15"/>
      <c r="L40" s="123"/>
      <c r="M40" s="10"/>
      <c r="N40" s="151">
        <v>2</v>
      </c>
      <c r="O40" s="116">
        <f>N40*J40</f>
        <v>0.6</v>
      </c>
      <c r="P40" s="123"/>
      <c r="R40" s="75"/>
      <c r="S40" s="46"/>
    </row>
    <row r="41" spans="1:19" ht="12.75">
      <c r="A41" s="98"/>
      <c r="B41" s="99"/>
      <c r="C41" s="165"/>
      <c r="D41" s="165"/>
      <c r="E41" s="165"/>
      <c r="F41" s="165"/>
      <c r="G41" s="165"/>
      <c r="H41" s="166"/>
      <c r="I41" s="10"/>
      <c r="J41" s="139"/>
      <c r="K41" s="15"/>
      <c r="L41" s="123"/>
      <c r="M41" s="10"/>
      <c r="N41" s="150"/>
      <c r="O41" s="3"/>
      <c r="P41" s="123"/>
      <c r="R41" s="75"/>
      <c r="S41" s="46"/>
    </row>
    <row r="42" spans="1:19" ht="12.75">
      <c r="A42" s="98"/>
      <c r="B42" s="99"/>
      <c r="C42" s="178"/>
      <c r="D42" s="178"/>
      <c r="E42" s="178"/>
      <c r="F42" s="178"/>
      <c r="G42" s="178"/>
      <c r="H42" s="179"/>
      <c r="I42" s="10"/>
      <c r="J42" s="139"/>
      <c r="K42" s="15"/>
      <c r="L42" s="123"/>
      <c r="M42" s="10"/>
      <c r="N42" s="150"/>
      <c r="O42" s="3"/>
      <c r="P42" s="123"/>
      <c r="R42" s="75"/>
      <c r="S42" s="46"/>
    </row>
    <row r="43" spans="1:19" ht="12.75">
      <c r="A43" s="98"/>
      <c r="B43" s="163" t="s">
        <v>34</v>
      </c>
      <c r="C43" s="163"/>
      <c r="D43" s="163"/>
      <c r="E43" s="163"/>
      <c r="F43" s="163"/>
      <c r="G43" s="163"/>
      <c r="H43" s="164"/>
      <c r="I43" s="10"/>
      <c r="J43" s="132"/>
      <c r="K43" s="44">
        <v>0.08</v>
      </c>
      <c r="L43" s="13"/>
      <c r="M43" s="10"/>
      <c r="N43" s="149"/>
      <c r="O43" s="44">
        <f>SUM(O44:O50)/3*K43</f>
        <v>0.07200000000000001</v>
      </c>
      <c r="P43" s="13"/>
      <c r="R43" s="48">
        <f>O43/K43</f>
        <v>0.9000000000000001</v>
      </c>
      <c r="S43" s="47" t="s">
        <v>18</v>
      </c>
    </row>
    <row r="44" spans="1:19" ht="12.75" customHeight="1">
      <c r="A44" s="98"/>
      <c r="B44" s="99"/>
      <c r="C44" s="176" t="s">
        <v>35</v>
      </c>
      <c r="D44" s="208"/>
      <c r="E44" s="208"/>
      <c r="F44" s="208"/>
      <c r="G44" s="208"/>
      <c r="H44" s="209"/>
      <c r="I44" s="10"/>
      <c r="J44" s="140">
        <v>0.3</v>
      </c>
      <c r="K44" s="12"/>
      <c r="L44" s="13"/>
      <c r="M44" s="10"/>
      <c r="N44" s="151">
        <v>3</v>
      </c>
      <c r="O44" s="20">
        <f>N44*J44</f>
        <v>0.8999999999999999</v>
      </c>
      <c r="P44" s="13"/>
      <c r="R44" s="75"/>
      <c r="S44" s="46"/>
    </row>
    <row r="45" spans="1:19" ht="12.75">
      <c r="A45" s="98"/>
      <c r="B45" s="99"/>
      <c r="C45" s="208"/>
      <c r="D45" s="208"/>
      <c r="E45" s="208"/>
      <c r="F45" s="208"/>
      <c r="G45" s="208"/>
      <c r="H45" s="209"/>
      <c r="I45" s="10"/>
      <c r="J45" s="141"/>
      <c r="K45" s="65"/>
      <c r="L45" s="66"/>
      <c r="M45" s="67"/>
      <c r="N45" s="150"/>
      <c r="O45" s="20"/>
      <c r="P45" s="13"/>
      <c r="R45" s="75"/>
      <c r="S45" s="46"/>
    </row>
    <row r="46" spans="1:19" ht="12.75">
      <c r="A46" s="98"/>
      <c r="B46" s="99"/>
      <c r="C46" s="104" t="s">
        <v>129</v>
      </c>
      <c r="D46" s="120"/>
      <c r="E46" s="120"/>
      <c r="F46" s="120"/>
      <c r="G46" s="120"/>
      <c r="H46" s="121"/>
      <c r="I46" s="10"/>
      <c r="J46" s="140">
        <v>0.2</v>
      </c>
      <c r="K46" s="65"/>
      <c r="L46" s="66"/>
      <c r="M46" s="67"/>
      <c r="N46" s="151">
        <v>3</v>
      </c>
      <c r="O46" s="20">
        <f>N46*J46</f>
        <v>0.6000000000000001</v>
      </c>
      <c r="P46" s="13"/>
      <c r="R46" s="75"/>
      <c r="S46" s="46"/>
    </row>
    <row r="47" spans="1:19" ht="12.75">
      <c r="A47" s="98"/>
      <c r="B47" s="99"/>
      <c r="C47" s="165" t="s">
        <v>36</v>
      </c>
      <c r="D47" s="165"/>
      <c r="E47" s="165"/>
      <c r="F47" s="165"/>
      <c r="G47" s="165"/>
      <c r="H47" s="166"/>
      <c r="I47" s="10"/>
      <c r="J47" s="140">
        <v>0.3</v>
      </c>
      <c r="K47" s="65"/>
      <c r="L47" s="66"/>
      <c r="M47" s="67"/>
      <c r="N47" s="151">
        <v>2</v>
      </c>
      <c r="O47" s="20">
        <f>N47*J47</f>
        <v>0.6</v>
      </c>
      <c r="P47" s="13"/>
      <c r="R47" s="75"/>
      <c r="S47" s="46"/>
    </row>
    <row r="48" spans="1:19" ht="12.75">
      <c r="A48" s="98"/>
      <c r="B48" s="99"/>
      <c r="C48" s="165"/>
      <c r="D48" s="165"/>
      <c r="E48" s="165"/>
      <c r="F48" s="165"/>
      <c r="G48" s="165"/>
      <c r="H48" s="166"/>
      <c r="I48" s="10"/>
      <c r="J48" s="141"/>
      <c r="K48" s="65"/>
      <c r="L48" s="66"/>
      <c r="M48" s="67"/>
      <c r="N48" s="150"/>
      <c r="O48" s="20"/>
      <c r="P48" s="13"/>
      <c r="R48" s="75"/>
      <c r="S48" s="46"/>
    </row>
    <row r="49" spans="1:19" ht="12.75">
      <c r="A49" s="98"/>
      <c r="B49" s="99"/>
      <c r="C49" s="165"/>
      <c r="D49" s="165"/>
      <c r="E49" s="165"/>
      <c r="F49" s="165"/>
      <c r="G49" s="165"/>
      <c r="H49" s="166"/>
      <c r="I49" s="10"/>
      <c r="J49" s="141"/>
      <c r="K49" s="65"/>
      <c r="L49" s="66"/>
      <c r="M49" s="67"/>
      <c r="N49" s="150"/>
      <c r="O49" s="20"/>
      <c r="P49" s="13"/>
      <c r="R49" s="75"/>
      <c r="S49" s="46"/>
    </row>
    <row r="50" spans="1:19" ht="12.75">
      <c r="A50" s="98"/>
      <c r="B50" s="99"/>
      <c r="C50" s="165" t="s">
        <v>37</v>
      </c>
      <c r="D50" s="165"/>
      <c r="E50" s="165"/>
      <c r="F50" s="165"/>
      <c r="G50" s="165"/>
      <c r="H50" s="166"/>
      <c r="I50" s="10"/>
      <c r="J50" s="140">
        <v>0.2</v>
      </c>
      <c r="K50" s="65"/>
      <c r="L50" s="66"/>
      <c r="M50" s="67"/>
      <c r="N50" s="151">
        <v>3</v>
      </c>
      <c r="O50" s="20">
        <f>N50*J50</f>
        <v>0.6000000000000001</v>
      </c>
      <c r="P50" s="13"/>
      <c r="R50" s="75"/>
      <c r="S50" s="46"/>
    </row>
    <row r="51" spans="1:19" ht="12.75">
      <c r="A51" s="98"/>
      <c r="B51" s="99"/>
      <c r="C51" s="165"/>
      <c r="D51" s="165"/>
      <c r="E51" s="165"/>
      <c r="F51" s="165"/>
      <c r="G51" s="165"/>
      <c r="H51" s="166"/>
      <c r="I51" s="10"/>
      <c r="J51" s="133"/>
      <c r="K51" s="65"/>
      <c r="L51" s="66"/>
      <c r="M51" s="67"/>
      <c r="N51" s="150"/>
      <c r="P51" s="13"/>
      <c r="R51" s="75"/>
      <c r="S51" s="46"/>
    </row>
    <row r="52" spans="1:19" ht="12.75">
      <c r="A52" s="98"/>
      <c r="B52" s="99"/>
      <c r="C52" s="178"/>
      <c r="D52" s="178"/>
      <c r="E52" s="178"/>
      <c r="F52" s="178"/>
      <c r="G52" s="178"/>
      <c r="H52" s="179"/>
      <c r="I52" s="10"/>
      <c r="J52" s="133"/>
      <c r="K52" s="65"/>
      <c r="L52" s="66"/>
      <c r="M52" s="67"/>
      <c r="N52" s="150"/>
      <c r="P52" s="13"/>
      <c r="R52" s="75"/>
      <c r="S52" s="46"/>
    </row>
    <row r="53" spans="1:19" ht="12.75">
      <c r="A53" s="98"/>
      <c r="B53" s="163" t="s">
        <v>10</v>
      </c>
      <c r="C53" s="163"/>
      <c r="D53" s="163"/>
      <c r="E53" s="163"/>
      <c r="F53" s="163"/>
      <c r="G53" s="163"/>
      <c r="H53" s="164"/>
      <c r="I53" s="10"/>
      <c r="J53" s="132"/>
      <c r="K53" s="44">
        <v>0.08</v>
      </c>
      <c r="L53" s="13"/>
      <c r="M53" s="10"/>
      <c r="N53" s="149"/>
      <c r="O53" s="44">
        <f>SUM(O54:O63)/3*K53</f>
        <v>0.03333333333333333</v>
      </c>
      <c r="P53" s="13"/>
      <c r="R53" s="59">
        <f>O53/K53</f>
        <v>0.41666666666666663</v>
      </c>
      <c r="S53" s="47" t="s">
        <v>19</v>
      </c>
    </row>
    <row r="54" spans="1:19" ht="12.75">
      <c r="A54" s="98"/>
      <c r="B54" s="99"/>
      <c r="C54" s="165" t="s">
        <v>38</v>
      </c>
      <c r="D54" s="165"/>
      <c r="E54" s="165"/>
      <c r="F54" s="165"/>
      <c r="G54" s="165"/>
      <c r="H54" s="166"/>
      <c r="I54" s="10"/>
      <c r="J54" s="134">
        <v>0.15</v>
      </c>
      <c r="K54" s="12"/>
      <c r="L54" s="13"/>
      <c r="M54" s="10"/>
      <c r="N54" s="151">
        <v>1</v>
      </c>
      <c r="O54" s="20">
        <f>N54*J54</f>
        <v>0.15</v>
      </c>
      <c r="P54" s="13"/>
      <c r="R54" s="75"/>
      <c r="S54" s="46"/>
    </row>
    <row r="55" spans="1:19" ht="12.75">
      <c r="A55" s="98"/>
      <c r="B55" s="99"/>
      <c r="C55" s="165"/>
      <c r="D55" s="165"/>
      <c r="E55" s="165"/>
      <c r="F55" s="165"/>
      <c r="G55" s="165"/>
      <c r="H55" s="166"/>
      <c r="I55" s="10"/>
      <c r="J55" s="132"/>
      <c r="K55" s="12"/>
      <c r="L55" s="13"/>
      <c r="M55" s="10"/>
      <c r="N55" s="149"/>
      <c r="O55" s="20"/>
      <c r="P55" s="13"/>
      <c r="R55" s="75"/>
      <c r="S55" s="46"/>
    </row>
    <row r="56" spans="1:19" ht="12.75">
      <c r="A56" s="98"/>
      <c r="B56" s="99"/>
      <c r="C56" s="165"/>
      <c r="D56" s="165"/>
      <c r="E56" s="165"/>
      <c r="F56" s="165"/>
      <c r="G56" s="165"/>
      <c r="H56" s="166"/>
      <c r="I56" s="10"/>
      <c r="J56" s="133"/>
      <c r="K56" s="42"/>
      <c r="L56" s="70"/>
      <c r="M56" s="71"/>
      <c r="N56" s="150"/>
      <c r="O56" s="20"/>
      <c r="P56" s="13"/>
      <c r="R56" s="75"/>
      <c r="S56" s="46"/>
    </row>
    <row r="57" spans="1:19" ht="12.75">
      <c r="A57" s="98"/>
      <c r="B57" s="99"/>
      <c r="C57" s="165" t="s">
        <v>39</v>
      </c>
      <c r="D57" s="178"/>
      <c r="E57" s="178"/>
      <c r="F57" s="178"/>
      <c r="G57" s="178"/>
      <c r="H57" s="179"/>
      <c r="I57" s="10"/>
      <c r="J57" s="134">
        <v>0.3</v>
      </c>
      <c r="K57" s="42"/>
      <c r="L57" s="70"/>
      <c r="M57" s="71"/>
      <c r="N57" s="151">
        <v>1</v>
      </c>
      <c r="O57" s="20">
        <f>N57*J57</f>
        <v>0.3</v>
      </c>
      <c r="P57" s="13"/>
      <c r="R57" s="75"/>
      <c r="S57" s="46"/>
    </row>
    <row r="58" spans="1:19" ht="12.75">
      <c r="A58" s="98"/>
      <c r="B58" s="99"/>
      <c r="C58" s="178"/>
      <c r="D58" s="178"/>
      <c r="E58" s="178"/>
      <c r="F58" s="178"/>
      <c r="G58" s="178"/>
      <c r="H58" s="179"/>
      <c r="I58" s="10"/>
      <c r="J58" s="133"/>
      <c r="K58" s="42"/>
      <c r="L58" s="70"/>
      <c r="M58" s="71"/>
      <c r="N58" s="150"/>
      <c r="O58" s="20"/>
      <c r="P58" s="13"/>
      <c r="R58" s="75"/>
      <c r="S58" s="46"/>
    </row>
    <row r="59" spans="1:19" ht="12.75">
      <c r="A59" s="98"/>
      <c r="B59" s="99"/>
      <c r="C59" s="176" t="s">
        <v>40</v>
      </c>
      <c r="D59" s="176"/>
      <c r="E59" s="176"/>
      <c r="F59" s="176"/>
      <c r="G59" s="176"/>
      <c r="H59" s="177"/>
      <c r="I59" s="10"/>
      <c r="J59" s="134">
        <v>0.25</v>
      </c>
      <c r="K59" s="42"/>
      <c r="L59" s="70"/>
      <c r="M59" s="71"/>
      <c r="N59" s="151">
        <v>2</v>
      </c>
      <c r="O59" s="20">
        <f>N59*J59</f>
        <v>0.5</v>
      </c>
      <c r="P59" s="13"/>
      <c r="R59" s="75"/>
      <c r="S59" s="46"/>
    </row>
    <row r="60" spans="1:19" ht="12.75">
      <c r="A60" s="98"/>
      <c r="B60" s="99"/>
      <c r="C60" s="176"/>
      <c r="D60" s="176"/>
      <c r="E60" s="176"/>
      <c r="F60" s="176"/>
      <c r="G60" s="176"/>
      <c r="H60" s="177"/>
      <c r="I60" s="10"/>
      <c r="J60" s="133"/>
      <c r="K60" s="42"/>
      <c r="L60" s="70"/>
      <c r="M60" s="71"/>
      <c r="N60" s="150"/>
      <c r="O60" s="20"/>
      <c r="P60" s="13"/>
      <c r="R60" s="75"/>
      <c r="S60" s="46"/>
    </row>
    <row r="61" spans="1:19" ht="12.75">
      <c r="A61" s="98"/>
      <c r="B61" s="99"/>
      <c r="C61" s="206"/>
      <c r="D61" s="206"/>
      <c r="E61" s="206"/>
      <c r="F61" s="206"/>
      <c r="G61" s="206"/>
      <c r="H61" s="207"/>
      <c r="I61" s="10"/>
      <c r="J61" s="133"/>
      <c r="K61" s="42"/>
      <c r="L61" s="70"/>
      <c r="M61" s="71"/>
      <c r="N61" s="150"/>
      <c r="O61" s="20"/>
      <c r="P61" s="13"/>
      <c r="R61" s="75"/>
      <c r="S61" s="46"/>
    </row>
    <row r="62" spans="1:19" ht="8.25" customHeight="1">
      <c r="A62" s="98"/>
      <c r="B62" s="99"/>
      <c r="C62" s="206"/>
      <c r="D62" s="206"/>
      <c r="E62" s="206"/>
      <c r="F62" s="206"/>
      <c r="G62" s="206"/>
      <c r="H62" s="207"/>
      <c r="I62" s="10"/>
      <c r="J62" s="133"/>
      <c r="K62" s="42"/>
      <c r="L62" s="70"/>
      <c r="M62" s="71"/>
      <c r="N62" s="150"/>
      <c r="O62" s="20"/>
      <c r="P62" s="13"/>
      <c r="R62" s="75"/>
      <c r="S62" s="46"/>
    </row>
    <row r="63" spans="1:19" ht="12.75">
      <c r="A63" s="98"/>
      <c r="B63" s="99"/>
      <c r="C63" s="165" t="s">
        <v>41</v>
      </c>
      <c r="D63" s="165"/>
      <c r="E63" s="165"/>
      <c r="F63" s="165"/>
      <c r="G63" s="165"/>
      <c r="H63" s="166"/>
      <c r="I63" s="10"/>
      <c r="J63" s="134">
        <v>0.3</v>
      </c>
      <c r="K63" s="42"/>
      <c r="L63" s="70"/>
      <c r="M63" s="71"/>
      <c r="N63" s="151">
        <v>1</v>
      </c>
      <c r="O63" s="20">
        <f>N63*J63</f>
        <v>0.3</v>
      </c>
      <c r="P63" s="13"/>
      <c r="R63" s="75"/>
      <c r="S63" s="46"/>
    </row>
    <row r="64" spans="1:19" ht="12.75">
      <c r="A64" s="100"/>
      <c r="B64" s="101"/>
      <c r="C64" s="174"/>
      <c r="D64" s="174"/>
      <c r="E64" s="174"/>
      <c r="F64" s="174"/>
      <c r="G64" s="174"/>
      <c r="H64" s="175"/>
      <c r="I64" s="10"/>
      <c r="J64" s="136"/>
      <c r="K64" s="72"/>
      <c r="L64" s="73"/>
      <c r="M64" s="71"/>
      <c r="N64" s="152"/>
      <c r="O64" s="81"/>
      <c r="P64" s="23"/>
      <c r="R64" s="86"/>
      <c r="S64" s="87"/>
    </row>
    <row r="65" spans="1:20" ht="12.75">
      <c r="A65" s="95"/>
      <c r="B65" s="95"/>
      <c r="C65" s="95"/>
      <c r="D65" s="95"/>
      <c r="E65" s="95"/>
      <c r="F65" s="95"/>
      <c r="G65" s="95"/>
      <c r="H65" s="95"/>
      <c r="I65" s="10"/>
      <c r="J65" s="39"/>
      <c r="K65" s="10"/>
      <c r="L65" s="10"/>
      <c r="M65" s="10"/>
      <c r="N65" s="117"/>
      <c r="O65" s="10"/>
      <c r="P65" s="10"/>
      <c r="R65" s="88"/>
      <c r="S65" s="88"/>
      <c r="T65" s="162">
        <v>106</v>
      </c>
    </row>
    <row r="66" spans="1:19" ht="12.75">
      <c r="A66" s="168" t="s">
        <v>11</v>
      </c>
      <c r="B66" s="169"/>
      <c r="C66" s="169"/>
      <c r="D66" s="169"/>
      <c r="E66" s="169"/>
      <c r="F66" s="169"/>
      <c r="G66" s="169"/>
      <c r="H66" s="170"/>
      <c r="I66" s="25"/>
      <c r="J66" s="137"/>
      <c r="K66" s="27"/>
      <c r="L66" s="31"/>
      <c r="M66" s="25"/>
      <c r="N66" s="153"/>
      <c r="O66" s="27"/>
      <c r="P66" s="31"/>
      <c r="R66" s="89"/>
      <c r="S66" s="90"/>
    </row>
    <row r="67" spans="1:19" ht="12.75">
      <c r="A67" s="171"/>
      <c r="B67" s="172"/>
      <c r="C67" s="172"/>
      <c r="D67" s="172"/>
      <c r="E67" s="172"/>
      <c r="F67" s="172"/>
      <c r="G67" s="172"/>
      <c r="H67" s="173"/>
      <c r="I67" s="25"/>
      <c r="J67" s="142"/>
      <c r="K67" s="33"/>
      <c r="L67" s="79">
        <v>0.25</v>
      </c>
      <c r="M67" s="28"/>
      <c r="N67" s="154"/>
      <c r="O67" s="33"/>
      <c r="P67" s="62">
        <f>O68+O80+O89</f>
        <v>0.12583333333333335</v>
      </c>
      <c r="R67" s="63">
        <f>P67/L67</f>
        <v>0.5033333333333334</v>
      </c>
      <c r="S67" s="61" t="s">
        <v>19</v>
      </c>
    </row>
    <row r="68" spans="1:19" ht="12.75">
      <c r="A68" s="98"/>
      <c r="B68" s="163" t="s">
        <v>12</v>
      </c>
      <c r="C68" s="163"/>
      <c r="D68" s="163"/>
      <c r="E68" s="163"/>
      <c r="F68" s="163"/>
      <c r="G68" s="163"/>
      <c r="H68" s="164"/>
      <c r="I68" s="10"/>
      <c r="J68" s="132"/>
      <c r="K68" s="16">
        <v>0.1</v>
      </c>
      <c r="L68" s="13"/>
      <c r="M68" s="10"/>
      <c r="N68" s="149"/>
      <c r="O68" s="44">
        <f>SUM(O69:O78)/3*K68</f>
        <v>0.04166666666666667</v>
      </c>
      <c r="P68" s="49"/>
      <c r="R68" s="48">
        <f>O68/K68</f>
        <v>0.4166666666666667</v>
      </c>
      <c r="S68" s="47" t="s">
        <v>21</v>
      </c>
    </row>
    <row r="69" spans="1:19" ht="12.75">
      <c r="A69" s="98"/>
      <c r="B69" s="99"/>
      <c r="C69" s="165" t="s">
        <v>42</v>
      </c>
      <c r="D69" s="165"/>
      <c r="E69" s="165"/>
      <c r="F69" s="165"/>
      <c r="G69" s="165"/>
      <c r="H69" s="166"/>
      <c r="I69" s="10"/>
      <c r="J69" s="134">
        <v>0.25</v>
      </c>
      <c r="K69" s="12"/>
      <c r="L69" s="13"/>
      <c r="M69" s="10"/>
      <c r="N69" s="151">
        <v>1</v>
      </c>
      <c r="O69" s="20">
        <f>N69*J69</f>
        <v>0.25</v>
      </c>
      <c r="P69" s="49"/>
      <c r="R69" s="75"/>
      <c r="S69" s="46"/>
    </row>
    <row r="70" spans="1:19" ht="12.75">
      <c r="A70" s="98"/>
      <c r="B70" s="99"/>
      <c r="C70" s="165"/>
      <c r="D70" s="165"/>
      <c r="E70" s="165"/>
      <c r="F70" s="165"/>
      <c r="G70" s="165"/>
      <c r="H70" s="166"/>
      <c r="I70" s="10"/>
      <c r="J70" s="132"/>
      <c r="K70" s="12"/>
      <c r="L70" s="13"/>
      <c r="M70" s="10"/>
      <c r="N70" s="149"/>
      <c r="O70" s="20"/>
      <c r="P70" s="49"/>
      <c r="R70" s="75"/>
      <c r="S70" s="46"/>
    </row>
    <row r="71" spans="1:19" ht="12.75">
      <c r="A71" s="98"/>
      <c r="B71" s="99"/>
      <c r="C71" s="165"/>
      <c r="D71" s="165"/>
      <c r="E71" s="165"/>
      <c r="F71" s="165"/>
      <c r="G71" s="165"/>
      <c r="H71" s="166"/>
      <c r="I71" s="10"/>
      <c r="J71" s="133"/>
      <c r="K71" s="12"/>
      <c r="L71" s="13"/>
      <c r="M71" s="10"/>
      <c r="N71" s="150"/>
      <c r="O71" s="20"/>
      <c r="P71" s="49"/>
      <c r="R71" s="75"/>
      <c r="S71" s="46"/>
    </row>
    <row r="72" spans="1:19" ht="12.75">
      <c r="A72" s="98"/>
      <c r="B72" s="99"/>
      <c r="C72" s="165" t="s">
        <v>43</v>
      </c>
      <c r="D72" s="165"/>
      <c r="E72" s="165"/>
      <c r="F72" s="165"/>
      <c r="G72" s="165"/>
      <c r="H72" s="166"/>
      <c r="I72" s="10"/>
      <c r="J72" s="134">
        <v>0.25</v>
      </c>
      <c r="K72" s="12"/>
      <c r="L72" s="13"/>
      <c r="M72" s="10"/>
      <c r="N72" s="151">
        <v>2</v>
      </c>
      <c r="O72" s="20">
        <f>N72*J72</f>
        <v>0.5</v>
      </c>
      <c r="P72" s="49"/>
      <c r="R72" s="75"/>
      <c r="S72" s="46"/>
    </row>
    <row r="73" spans="1:19" ht="12.75">
      <c r="A73" s="98"/>
      <c r="B73" s="99"/>
      <c r="C73" s="165"/>
      <c r="D73" s="165"/>
      <c r="E73" s="165"/>
      <c r="F73" s="165"/>
      <c r="G73" s="165"/>
      <c r="H73" s="166"/>
      <c r="I73" s="10"/>
      <c r="J73" s="138"/>
      <c r="K73" s="12"/>
      <c r="L73" s="13"/>
      <c r="M73" s="10"/>
      <c r="N73" s="149"/>
      <c r="O73" s="20"/>
      <c r="P73" s="49"/>
      <c r="R73" s="75"/>
      <c r="S73" s="46"/>
    </row>
    <row r="74" spans="1:19" ht="12.75">
      <c r="A74" s="98"/>
      <c r="B74" s="99"/>
      <c r="C74" s="165"/>
      <c r="D74" s="165"/>
      <c r="E74" s="165"/>
      <c r="F74" s="165"/>
      <c r="G74" s="165"/>
      <c r="H74" s="166"/>
      <c r="I74" s="10"/>
      <c r="J74" s="133"/>
      <c r="K74" s="12"/>
      <c r="L74" s="13"/>
      <c r="M74" s="10"/>
      <c r="N74" s="150"/>
      <c r="O74" s="20"/>
      <c r="P74" s="49"/>
      <c r="R74" s="75"/>
      <c r="S74" s="46"/>
    </row>
    <row r="75" spans="1:19" ht="12.75">
      <c r="A75" s="98"/>
      <c r="B75" s="99"/>
      <c r="C75" s="165" t="s">
        <v>44</v>
      </c>
      <c r="D75" s="178"/>
      <c r="E75" s="178"/>
      <c r="F75" s="178"/>
      <c r="G75" s="178"/>
      <c r="H75" s="179"/>
      <c r="I75" s="10"/>
      <c r="J75" s="134">
        <v>0.25</v>
      </c>
      <c r="K75" s="12"/>
      <c r="L75" s="13"/>
      <c r="M75" s="10"/>
      <c r="N75" s="151">
        <v>0</v>
      </c>
      <c r="O75" s="20">
        <f>N75*J75</f>
        <v>0</v>
      </c>
      <c r="P75" s="49"/>
      <c r="R75" s="75"/>
      <c r="S75" s="46"/>
    </row>
    <row r="76" spans="1:19" ht="12.75">
      <c r="A76" s="98"/>
      <c r="B76" s="99"/>
      <c r="C76" s="178"/>
      <c r="D76" s="178"/>
      <c r="E76" s="178"/>
      <c r="F76" s="178"/>
      <c r="G76" s="178"/>
      <c r="H76" s="179"/>
      <c r="I76" s="10"/>
      <c r="J76" s="138"/>
      <c r="K76" s="12"/>
      <c r="L76" s="13"/>
      <c r="M76" s="10"/>
      <c r="N76" s="149"/>
      <c r="O76" s="20"/>
      <c r="P76" s="49"/>
      <c r="R76" s="75"/>
      <c r="S76" s="46"/>
    </row>
    <row r="77" spans="1:19" ht="12.75">
      <c r="A77" s="98"/>
      <c r="B77" s="99"/>
      <c r="C77" s="178"/>
      <c r="D77" s="178"/>
      <c r="E77" s="178"/>
      <c r="F77" s="178"/>
      <c r="G77" s="178"/>
      <c r="H77" s="179"/>
      <c r="I77" s="10"/>
      <c r="J77" s="133"/>
      <c r="K77" s="12"/>
      <c r="L77" s="13"/>
      <c r="M77" s="10"/>
      <c r="N77" s="149"/>
      <c r="O77" s="20"/>
      <c r="P77" s="49"/>
      <c r="R77" s="75"/>
      <c r="S77" s="46"/>
    </row>
    <row r="78" spans="1:19" ht="12.75">
      <c r="A78" s="98"/>
      <c r="B78" s="99"/>
      <c r="C78" s="165" t="s">
        <v>45</v>
      </c>
      <c r="D78" s="167"/>
      <c r="E78" s="167"/>
      <c r="F78" s="167"/>
      <c r="G78" s="167"/>
      <c r="H78" s="179"/>
      <c r="I78" s="10"/>
      <c r="J78" s="134">
        <v>0.25</v>
      </c>
      <c r="K78" s="12"/>
      <c r="L78" s="13"/>
      <c r="M78" s="10"/>
      <c r="N78" s="151">
        <v>2</v>
      </c>
      <c r="O78" s="20">
        <f>N78*J78</f>
        <v>0.5</v>
      </c>
      <c r="P78" s="49"/>
      <c r="R78" s="75"/>
      <c r="S78" s="46"/>
    </row>
    <row r="79" spans="1:19" ht="12.75">
      <c r="A79" s="98"/>
      <c r="B79" s="99"/>
      <c r="C79" s="167"/>
      <c r="D79" s="167"/>
      <c r="E79" s="167"/>
      <c r="F79" s="167"/>
      <c r="G79" s="167"/>
      <c r="H79" s="179"/>
      <c r="I79" s="10"/>
      <c r="J79" s="133"/>
      <c r="K79" s="12"/>
      <c r="L79" s="13"/>
      <c r="M79" s="10"/>
      <c r="N79" s="149"/>
      <c r="O79" s="43"/>
      <c r="P79" s="49"/>
      <c r="R79" s="75"/>
      <c r="S79" s="46"/>
    </row>
    <row r="80" spans="1:19" ht="12.75">
      <c r="A80" s="98"/>
      <c r="B80" s="163" t="s">
        <v>0</v>
      </c>
      <c r="C80" s="163"/>
      <c r="D80" s="163"/>
      <c r="E80" s="163"/>
      <c r="F80" s="163"/>
      <c r="G80" s="163"/>
      <c r="H80" s="164"/>
      <c r="I80" s="10"/>
      <c r="J80" s="132"/>
      <c r="K80" s="44">
        <v>0.1</v>
      </c>
      <c r="L80" s="13"/>
      <c r="M80" s="10"/>
      <c r="N80" s="149"/>
      <c r="O80" s="44">
        <f>SUM(O81:O86)/3*K80</f>
        <v>0.046666666666666676</v>
      </c>
      <c r="P80" s="13"/>
      <c r="R80" s="48">
        <f>O80/K80</f>
        <v>0.46666666666666673</v>
      </c>
      <c r="S80" s="47" t="s">
        <v>20</v>
      </c>
    </row>
    <row r="81" spans="1:19" ht="12.75">
      <c r="A81" s="98"/>
      <c r="B81" s="99"/>
      <c r="C81" s="165" t="s">
        <v>46</v>
      </c>
      <c r="D81" s="178"/>
      <c r="E81" s="178"/>
      <c r="F81" s="178"/>
      <c r="G81" s="178"/>
      <c r="H81" s="179"/>
      <c r="I81" s="10"/>
      <c r="J81" s="134">
        <v>0.4</v>
      </c>
      <c r="K81" s="15"/>
      <c r="L81" s="123"/>
      <c r="M81" s="10"/>
      <c r="N81" s="151">
        <v>2</v>
      </c>
      <c r="O81" s="116">
        <f>N81*J81</f>
        <v>0.8</v>
      </c>
      <c r="P81" s="123"/>
      <c r="R81" s="75"/>
      <c r="S81" s="46"/>
    </row>
    <row r="82" spans="1:19" ht="12.75">
      <c r="A82" s="98"/>
      <c r="B82" s="99"/>
      <c r="C82" s="178"/>
      <c r="D82" s="178"/>
      <c r="E82" s="178"/>
      <c r="F82" s="178"/>
      <c r="G82" s="178"/>
      <c r="H82" s="179"/>
      <c r="I82" s="10"/>
      <c r="J82" s="139"/>
      <c r="K82" s="15"/>
      <c r="L82" s="123"/>
      <c r="M82" s="10"/>
      <c r="N82" s="149"/>
      <c r="O82" s="116"/>
      <c r="P82" s="123"/>
      <c r="R82" s="75"/>
      <c r="S82" s="46"/>
    </row>
    <row r="83" spans="1:19" ht="12.75">
      <c r="A83" s="98"/>
      <c r="B83" s="99"/>
      <c r="C83" s="176" t="s">
        <v>47</v>
      </c>
      <c r="D83" s="176"/>
      <c r="E83" s="176"/>
      <c r="F83" s="176"/>
      <c r="G83" s="176"/>
      <c r="H83" s="177"/>
      <c r="I83" s="10"/>
      <c r="J83" s="134">
        <v>0.3</v>
      </c>
      <c r="K83" s="55"/>
      <c r="L83" s="126"/>
      <c r="M83" s="71"/>
      <c r="N83" s="151">
        <v>1</v>
      </c>
      <c r="O83" s="116">
        <f>N83*J83</f>
        <v>0.3</v>
      </c>
      <c r="P83" s="123"/>
      <c r="R83" s="75"/>
      <c r="S83" s="46"/>
    </row>
    <row r="84" spans="1:19" ht="12.75">
      <c r="A84" s="98"/>
      <c r="B84" s="99"/>
      <c r="C84" s="176"/>
      <c r="D84" s="176"/>
      <c r="E84" s="176"/>
      <c r="F84" s="176"/>
      <c r="G84" s="176"/>
      <c r="H84" s="177"/>
      <c r="I84" s="10"/>
      <c r="J84" s="138"/>
      <c r="K84" s="55"/>
      <c r="L84" s="126"/>
      <c r="M84" s="71"/>
      <c r="N84" s="149"/>
      <c r="O84" s="116"/>
      <c r="P84" s="123"/>
      <c r="R84" s="75"/>
      <c r="S84" s="46"/>
    </row>
    <row r="85" spans="1:19" ht="12.75">
      <c r="A85" s="98"/>
      <c r="B85" s="99"/>
      <c r="C85" s="165" t="s">
        <v>48</v>
      </c>
      <c r="D85" s="165"/>
      <c r="E85" s="165"/>
      <c r="F85" s="165"/>
      <c r="G85" s="165"/>
      <c r="H85" s="166"/>
      <c r="I85" s="10"/>
      <c r="J85" s="134">
        <v>0.3</v>
      </c>
      <c r="K85" s="55"/>
      <c r="L85" s="126"/>
      <c r="M85" s="71"/>
      <c r="N85" s="151">
        <v>1</v>
      </c>
      <c r="O85" s="116">
        <f>N85*J85</f>
        <v>0.3</v>
      </c>
      <c r="P85" s="123"/>
      <c r="R85" s="75"/>
      <c r="S85" s="46"/>
    </row>
    <row r="86" spans="1:19" ht="12.75">
      <c r="A86" s="98"/>
      <c r="B86" s="99"/>
      <c r="C86" s="165"/>
      <c r="D86" s="165"/>
      <c r="E86" s="165"/>
      <c r="F86" s="165"/>
      <c r="G86" s="165"/>
      <c r="H86" s="166"/>
      <c r="I86" s="10"/>
      <c r="J86" s="139"/>
      <c r="K86" s="55"/>
      <c r="L86" s="126"/>
      <c r="M86" s="71"/>
      <c r="N86" s="150"/>
      <c r="O86" s="3"/>
      <c r="P86" s="123"/>
      <c r="R86" s="75"/>
      <c r="S86" s="46"/>
    </row>
    <row r="87" spans="1:19" ht="12.75">
      <c r="A87" s="98"/>
      <c r="B87" s="99"/>
      <c r="C87" s="178"/>
      <c r="D87" s="178"/>
      <c r="E87" s="178"/>
      <c r="F87" s="178"/>
      <c r="G87" s="178"/>
      <c r="H87" s="179"/>
      <c r="I87" s="10"/>
      <c r="J87" s="139"/>
      <c r="K87" s="55"/>
      <c r="L87" s="126"/>
      <c r="M87" s="71"/>
      <c r="N87" s="150"/>
      <c r="O87" s="3"/>
      <c r="P87" s="123"/>
      <c r="R87" s="75"/>
      <c r="S87" s="46"/>
    </row>
    <row r="88" spans="1:19" ht="12.75">
      <c r="A88" s="98"/>
      <c r="B88" s="163" t="s">
        <v>1</v>
      </c>
      <c r="C88" s="163"/>
      <c r="D88" s="163"/>
      <c r="E88" s="163"/>
      <c r="F88" s="163"/>
      <c r="G88" s="163"/>
      <c r="H88" s="164"/>
      <c r="I88" s="10"/>
      <c r="J88" s="132"/>
      <c r="K88" s="12"/>
      <c r="L88" s="13"/>
      <c r="M88" s="10"/>
      <c r="N88" s="149"/>
      <c r="O88" s="12"/>
      <c r="P88" s="13"/>
      <c r="R88" s="75"/>
      <c r="S88" s="46"/>
    </row>
    <row r="89" spans="1:19" ht="12.75">
      <c r="A89" s="98"/>
      <c r="B89" s="163"/>
      <c r="C89" s="163"/>
      <c r="D89" s="163"/>
      <c r="E89" s="163"/>
      <c r="F89" s="163"/>
      <c r="G89" s="163"/>
      <c r="H89" s="164"/>
      <c r="I89" s="10"/>
      <c r="J89" s="132"/>
      <c r="K89" s="44">
        <v>0.05</v>
      </c>
      <c r="L89" s="13"/>
      <c r="M89" s="10"/>
      <c r="N89" s="149"/>
      <c r="O89" s="44">
        <f>SUM(O90:O98)/3*K89</f>
        <v>0.037500000000000006</v>
      </c>
      <c r="P89" s="13"/>
      <c r="R89" s="48">
        <f>O89/K89</f>
        <v>0.7500000000000001</v>
      </c>
      <c r="S89" s="47" t="s">
        <v>18</v>
      </c>
    </row>
    <row r="90" spans="1:19" ht="12.75">
      <c r="A90" s="98"/>
      <c r="B90" s="99"/>
      <c r="C90" s="165" t="s">
        <v>49</v>
      </c>
      <c r="D90" s="165"/>
      <c r="E90" s="165"/>
      <c r="F90" s="165"/>
      <c r="G90" s="165"/>
      <c r="H90" s="166"/>
      <c r="I90" s="10"/>
      <c r="J90" s="134">
        <v>0.5</v>
      </c>
      <c r="K90" s="12"/>
      <c r="L90" s="13"/>
      <c r="M90" s="10"/>
      <c r="N90" s="151">
        <v>2</v>
      </c>
      <c r="O90" s="20">
        <f>N90*J90</f>
        <v>1</v>
      </c>
      <c r="P90" s="13"/>
      <c r="R90" s="75"/>
      <c r="S90" s="46"/>
    </row>
    <row r="91" spans="1:19" ht="12.75">
      <c r="A91" s="98"/>
      <c r="B91" s="99"/>
      <c r="C91" s="165"/>
      <c r="D91" s="165"/>
      <c r="E91" s="165"/>
      <c r="F91" s="165"/>
      <c r="G91" s="165"/>
      <c r="H91" s="166"/>
      <c r="I91" s="10"/>
      <c r="J91" s="132"/>
      <c r="K91" s="12"/>
      <c r="L91" s="13"/>
      <c r="M91" s="10"/>
      <c r="N91" s="149"/>
      <c r="O91" s="20"/>
      <c r="P91" s="13"/>
      <c r="R91" s="75"/>
      <c r="S91" s="46"/>
    </row>
    <row r="92" spans="1:19" ht="12.75">
      <c r="A92" s="98"/>
      <c r="B92" s="99"/>
      <c r="C92" s="165"/>
      <c r="D92" s="165"/>
      <c r="E92" s="165"/>
      <c r="F92" s="165"/>
      <c r="G92" s="165"/>
      <c r="H92" s="166"/>
      <c r="I92" s="10"/>
      <c r="J92" s="132"/>
      <c r="K92" s="12"/>
      <c r="L92" s="13"/>
      <c r="M92" s="10"/>
      <c r="N92" s="149"/>
      <c r="O92" s="20"/>
      <c r="P92" s="13"/>
      <c r="R92" s="75"/>
      <c r="S92" s="46"/>
    </row>
    <row r="93" spans="1:19" ht="12.75">
      <c r="A93" s="98"/>
      <c r="B93" s="99"/>
      <c r="C93" s="165"/>
      <c r="D93" s="165"/>
      <c r="E93" s="165"/>
      <c r="F93" s="165"/>
      <c r="G93" s="165"/>
      <c r="H93" s="166"/>
      <c r="I93" s="10"/>
      <c r="J93" s="133"/>
      <c r="K93" s="42"/>
      <c r="L93" s="70"/>
      <c r="M93" s="71"/>
      <c r="N93" s="150"/>
      <c r="O93" s="20"/>
      <c r="P93" s="13"/>
      <c r="R93" s="75"/>
      <c r="S93" s="46"/>
    </row>
    <row r="94" spans="1:19" ht="12.75">
      <c r="A94" s="98"/>
      <c r="B94" s="99"/>
      <c r="C94" s="165" t="s">
        <v>50</v>
      </c>
      <c r="D94" s="165"/>
      <c r="E94" s="165"/>
      <c r="F94" s="165"/>
      <c r="G94" s="165"/>
      <c r="H94" s="166"/>
      <c r="I94" s="10"/>
      <c r="J94" s="134">
        <v>0.25</v>
      </c>
      <c r="K94" s="42"/>
      <c r="L94" s="70"/>
      <c r="M94" s="71"/>
      <c r="N94" s="151">
        <v>3</v>
      </c>
      <c r="O94" s="20">
        <f>N94*J94</f>
        <v>0.75</v>
      </c>
      <c r="P94" s="13"/>
      <c r="R94" s="75"/>
      <c r="S94" s="46"/>
    </row>
    <row r="95" spans="1:19" ht="12.75">
      <c r="A95" s="98"/>
      <c r="B95" s="99"/>
      <c r="C95" s="165"/>
      <c r="D95" s="165"/>
      <c r="E95" s="165"/>
      <c r="F95" s="165"/>
      <c r="G95" s="165"/>
      <c r="H95" s="166"/>
      <c r="I95" s="10"/>
      <c r="J95" s="133"/>
      <c r="K95" s="42"/>
      <c r="L95" s="70"/>
      <c r="M95" s="71"/>
      <c r="N95" s="149"/>
      <c r="O95" s="20"/>
      <c r="P95" s="13"/>
      <c r="R95" s="75"/>
      <c r="S95" s="46"/>
    </row>
    <row r="96" spans="1:19" ht="12.75">
      <c r="A96" s="98"/>
      <c r="B96" s="99"/>
      <c r="C96" s="165"/>
      <c r="D96" s="165"/>
      <c r="E96" s="165"/>
      <c r="F96" s="165"/>
      <c r="G96" s="165"/>
      <c r="H96" s="166"/>
      <c r="I96" s="10"/>
      <c r="J96" s="133"/>
      <c r="K96" s="42"/>
      <c r="L96" s="70"/>
      <c r="M96" s="71"/>
      <c r="N96" s="150"/>
      <c r="O96" s="20"/>
      <c r="P96" s="13"/>
      <c r="R96" s="75"/>
      <c r="S96" s="46"/>
    </row>
    <row r="97" spans="1:19" ht="12.75">
      <c r="A97" s="98"/>
      <c r="B97" s="99"/>
      <c r="C97" s="165" t="s">
        <v>51</v>
      </c>
      <c r="D97" s="165"/>
      <c r="E97" s="165"/>
      <c r="F97" s="165"/>
      <c r="G97" s="165"/>
      <c r="H97" s="166"/>
      <c r="I97" s="10"/>
      <c r="J97" s="134">
        <v>0.25</v>
      </c>
      <c r="K97" s="42"/>
      <c r="L97" s="70"/>
      <c r="M97" s="71"/>
      <c r="N97" s="151">
        <v>2</v>
      </c>
      <c r="O97" s="20">
        <f>N97*J97</f>
        <v>0.5</v>
      </c>
      <c r="P97" s="13"/>
      <c r="R97" s="75"/>
      <c r="S97" s="46"/>
    </row>
    <row r="98" spans="1:20" ht="12.75">
      <c r="A98" s="100"/>
      <c r="B98" s="101"/>
      <c r="C98" s="174"/>
      <c r="D98" s="174"/>
      <c r="E98" s="174"/>
      <c r="F98" s="174"/>
      <c r="G98" s="174"/>
      <c r="H98" s="175"/>
      <c r="I98" s="10"/>
      <c r="J98" s="133"/>
      <c r="K98" s="72"/>
      <c r="L98" s="73"/>
      <c r="M98" s="71"/>
      <c r="N98" s="150"/>
      <c r="P98" s="23"/>
      <c r="R98" s="86"/>
      <c r="S98" s="87"/>
      <c r="T98" s="162">
        <v>107</v>
      </c>
    </row>
    <row r="99" spans="1:19" ht="12.75">
      <c r="A99" s="168" t="s">
        <v>2</v>
      </c>
      <c r="B99" s="169"/>
      <c r="C99" s="169"/>
      <c r="D99" s="169"/>
      <c r="E99" s="169"/>
      <c r="F99" s="169"/>
      <c r="G99" s="169"/>
      <c r="H99" s="170"/>
      <c r="I99" s="25"/>
      <c r="J99" s="142"/>
      <c r="K99" s="33"/>
      <c r="L99" s="36"/>
      <c r="M99" s="28"/>
      <c r="N99" s="154"/>
      <c r="O99" s="33"/>
      <c r="P99" s="36"/>
      <c r="R99" s="106"/>
      <c r="S99" s="107"/>
    </row>
    <row r="100" spans="1:19" ht="12.75">
      <c r="A100" s="171"/>
      <c r="B100" s="172"/>
      <c r="C100" s="172"/>
      <c r="D100" s="172"/>
      <c r="E100" s="172"/>
      <c r="F100" s="172"/>
      <c r="G100" s="172"/>
      <c r="H100" s="173"/>
      <c r="I100" s="25"/>
      <c r="J100" s="142"/>
      <c r="K100" s="33"/>
      <c r="L100" s="79">
        <v>0.25</v>
      </c>
      <c r="M100" s="28"/>
      <c r="N100" s="154"/>
      <c r="O100" s="33"/>
      <c r="P100" s="62">
        <f>SUM(O101,O114,O126,O129)</f>
        <v>0.16488</v>
      </c>
      <c r="R100" s="63">
        <f>P100/L100</f>
        <v>0.65952</v>
      </c>
      <c r="S100" s="61" t="s">
        <v>20</v>
      </c>
    </row>
    <row r="101" spans="1:19" ht="12.75">
      <c r="A101" s="98"/>
      <c r="B101" s="163" t="s">
        <v>3</v>
      </c>
      <c r="C101" s="163"/>
      <c r="D101" s="163"/>
      <c r="E101" s="163"/>
      <c r="F101" s="163"/>
      <c r="G101" s="163"/>
      <c r="H101" s="164"/>
      <c r="I101" s="10"/>
      <c r="J101" s="132"/>
      <c r="K101" s="44">
        <v>0.08</v>
      </c>
      <c r="L101" s="13"/>
      <c r="M101" s="10"/>
      <c r="N101" s="149"/>
      <c r="O101" s="44">
        <f>SUM(O102:O112)/3*K101</f>
        <v>0.04133333333333334</v>
      </c>
      <c r="P101" s="13"/>
      <c r="R101" s="48">
        <f>O101/K101</f>
        <v>0.5166666666666667</v>
      </c>
      <c r="S101" s="47" t="s">
        <v>19</v>
      </c>
    </row>
    <row r="102" spans="1:19" ht="12.75">
      <c r="A102" s="98"/>
      <c r="B102" s="99"/>
      <c r="C102" s="165" t="s">
        <v>52</v>
      </c>
      <c r="D102" s="165"/>
      <c r="E102" s="165"/>
      <c r="F102" s="165"/>
      <c r="G102" s="165"/>
      <c r="H102" s="166"/>
      <c r="I102" s="10"/>
      <c r="J102" s="134">
        <v>0.25</v>
      </c>
      <c r="K102" s="12"/>
      <c r="L102" s="13"/>
      <c r="M102" s="10"/>
      <c r="N102" s="151">
        <v>2</v>
      </c>
      <c r="O102" s="20">
        <f>N102*J102</f>
        <v>0.5</v>
      </c>
      <c r="P102" s="13"/>
      <c r="R102" s="75"/>
      <c r="S102" s="46"/>
    </row>
    <row r="103" spans="1:19" ht="12.75">
      <c r="A103" s="98"/>
      <c r="B103" s="99"/>
      <c r="C103" s="165"/>
      <c r="D103" s="165"/>
      <c r="E103" s="165"/>
      <c r="F103" s="165"/>
      <c r="G103" s="165"/>
      <c r="H103" s="166"/>
      <c r="I103" s="10"/>
      <c r="J103" s="132"/>
      <c r="K103" s="12"/>
      <c r="L103" s="13"/>
      <c r="M103" s="10"/>
      <c r="N103" s="149"/>
      <c r="O103" s="20"/>
      <c r="P103" s="13"/>
      <c r="R103" s="75"/>
      <c r="S103" s="46"/>
    </row>
    <row r="104" spans="1:19" ht="12.75">
      <c r="A104" s="98"/>
      <c r="B104" s="99"/>
      <c r="C104" s="165"/>
      <c r="D104" s="165"/>
      <c r="E104" s="165"/>
      <c r="F104" s="165"/>
      <c r="G104" s="165"/>
      <c r="H104" s="166"/>
      <c r="I104" s="10"/>
      <c r="J104" s="133"/>
      <c r="K104" s="42"/>
      <c r="L104" s="70"/>
      <c r="M104" s="71"/>
      <c r="N104" s="150"/>
      <c r="O104" s="20"/>
      <c r="P104" s="13"/>
      <c r="R104" s="75"/>
      <c r="S104" s="46"/>
    </row>
    <row r="105" spans="1:19" ht="12.75">
      <c r="A105" s="98"/>
      <c r="B105" s="99"/>
      <c r="C105" s="165" t="s">
        <v>53</v>
      </c>
      <c r="D105" s="165"/>
      <c r="E105" s="165"/>
      <c r="F105" s="165"/>
      <c r="G105" s="165"/>
      <c r="H105" s="166"/>
      <c r="I105" s="10"/>
      <c r="J105" s="134">
        <v>0.2</v>
      </c>
      <c r="K105" s="42"/>
      <c r="L105" s="70"/>
      <c r="M105" s="71"/>
      <c r="N105" s="151">
        <v>2</v>
      </c>
      <c r="O105" s="20">
        <f>N105*J105</f>
        <v>0.4</v>
      </c>
      <c r="P105" s="13"/>
      <c r="R105" s="75"/>
      <c r="S105" s="46"/>
    </row>
    <row r="106" spans="1:19" ht="12.75">
      <c r="A106" s="98"/>
      <c r="B106" s="99"/>
      <c r="C106" s="165"/>
      <c r="D106" s="165"/>
      <c r="E106" s="165"/>
      <c r="F106" s="165"/>
      <c r="G106" s="165"/>
      <c r="H106" s="166"/>
      <c r="I106" s="10"/>
      <c r="J106" s="133"/>
      <c r="K106" s="42"/>
      <c r="L106" s="70"/>
      <c r="M106" s="71"/>
      <c r="N106" s="150"/>
      <c r="O106" s="20"/>
      <c r="P106" s="13"/>
      <c r="R106" s="75"/>
      <c r="S106" s="46"/>
    </row>
    <row r="107" spans="1:19" ht="12.75">
      <c r="A107" s="98"/>
      <c r="B107" s="99"/>
      <c r="C107" s="176" t="s">
        <v>54</v>
      </c>
      <c r="D107" s="176"/>
      <c r="E107" s="176"/>
      <c r="F107" s="176"/>
      <c r="G107" s="176"/>
      <c r="H107" s="177"/>
      <c r="I107" s="10"/>
      <c r="J107" s="134">
        <v>0.2</v>
      </c>
      <c r="K107" s="42"/>
      <c r="L107" s="70"/>
      <c r="M107" s="71"/>
      <c r="N107" s="151">
        <v>1</v>
      </c>
      <c r="O107" s="20">
        <f>N107*J107</f>
        <v>0.2</v>
      </c>
      <c r="P107" s="13"/>
      <c r="R107" s="75"/>
      <c r="S107" s="46"/>
    </row>
    <row r="108" spans="1:19" ht="12.75">
      <c r="A108" s="98"/>
      <c r="B108" s="99"/>
      <c r="C108" s="176"/>
      <c r="D108" s="176"/>
      <c r="E108" s="176"/>
      <c r="F108" s="176"/>
      <c r="G108" s="176"/>
      <c r="H108" s="177"/>
      <c r="I108" s="10"/>
      <c r="J108" s="133"/>
      <c r="K108" s="42"/>
      <c r="L108" s="70"/>
      <c r="M108" s="71"/>
      <c r="N108" s="150"/>
      <c r="O108" s="20"/>
      <c r="P108" s="13"/>
      <c r="R108" s="75"/>
      <c r="S108" s="46"/>
    </row>
    <row r="109" spans="1:19" ht="12.75">
      <c r="A109" s="98"/>
      <c r="B109" s="99"/>
      <c r="C109" s="165" t="s">
        <v>55</v>
      </c>
      <c r="D109" s="165"/>
      <c r="E109" s="165"/>
      <c r="F109" s="165"/>
      <c r="G109" s="165"/>
      <c r="H109" s="166"/>
      <c r="I109" s="10"/>
      <c r="J109" s="134">
        <v>0.1</v>
      </c>
      <c r="K109" s="42"/>
      <c r="L109" s="70"/>
      <c r="M109" s="71"/>
      <c r="N109" s="151">
        <v>2</v>
      </c>
      <c r="O109" s="20">
        <f>N109*J109</f>
        <v>0.2</v>
      </c>
      <c r="P109" s="13"/>
      <c r="R109" s="75"/>
      <c r="S109" s="46"/>
    </row>
    <row r="110" spans="1:19" ht="12.75">
      <c r="A110" s="98"/>
      <c r="B110" s="99"/>
      <c r="C110" s="165"/>
      <c r="D110" s="165"/>
      <c r="E110" s="165"/>
      <c r="F110" s="165"/>
      <c r="G110" s="165"/>
      <c r="H110" s="166"/>
      <c r="I110" s="10"/>
      <c r="J110" s="133"/>
      <c r="K110" s="42"/>
      <c r="L110" s="70"/>
      <c r="M110" s="71"/>
      <c r="N110" s="150"/>
      <c r="O110" s="20"/>
      <c r="P110" s="13"/>
      <c r="R110" s="75"/>
      <c r="S110" s="46"/>
    </row>
    <row r="111" spans="1:19" ht="12.75">
      <c r="A111" s="98"/>
      <c r="B111" s="99"/>
      <c r="C111" s="165" t="s">
        <v>56</v>
      </c>
      <c r="D111" s="165"/>
      <c r="E111" s="165"/>
      <c r="F111" s="165"/>
      <c r="G111" s="165"/>
      <c r="H111" s="166"/>
      <c r="I111" s="10"/>
      <c r="J111" s="132"/>
      <c r="K111" s="42"/>
      <c r="L111" s="70"/>
      <c r="M111" s="71"/>
      <c r="N111" s="149"/>
      <c r="O111" s="20"/>
      <c r="P111" s="13"/>
      <c r="R111" s="75"/>
      <c r="S111" s="46"/>
    </row>
    <row r="112" spans="1:19" ht="12.75">
      <c r="A112" s="98"/>
      <c r="B112" s="99"/>
      <c r="C112" s="165"/>
      <c r="D112" s="165"/>
      <c r="E112" s="165"/>
      <c r="F112" s="165"/>
      <c r="G112" s="165"/>
      <c r="H112" s="166"/>
      <c r="I112" s="10"/>
      <c r="J112" s="134">
        <v>0.25</v>
      </c>
      <c r="K112" s="42"/>
      <c r="L112" s="70"/>
      <c r="M112" s="71"/>
      <c r="N112" s="151">
        <v>1</v>
      </c>
      <c r="O112" s="20">
        <f>N112*J112</f>
        <v>0.25</v>
      </c>
      <c r="P112" s="13"/>
      <c r="R112" s="75"/>
      <c r="S112" s="46"/>
    </row>
    <row r="113" spans="1:19" ht="12.75">
      <c r="A113" s="98"/>
      <c r="B113" s="99"/>
      <c r="C113" s="165"/>
      <c r="D113" s="165"/>
      <c r="E113" s="165"/>
      <c r="F113" s="165"/>
      <c r="G113" s="165"/>
      <c r="H113" s="166"/>
      <c r="I113" s="10"/>
      <c r="J113" s="133"/>
      <c r="K113" s="42"/>
      <c r="L113" s="70"/>
      <c r="M113" s="71"/>
      <c r="N113" s="150"/>
      <c r="P113" s="13"/>
      <c r="R113" s="75"/>
      <c r="S113" s="46"/>
    </row>
    <row r="114" spans="1:19" ht="12.75">
      <c r="A114" s="98"/>
      <c r="B114" s="163" t="s">
        <v>4</v>
      </c>
      <c r="C114" s="163"/>
      <c r="D114" s="163"/>
      <c r="E114" s="163"/>
      <c r="F114" s="163"/>
      <c r="G114" s="163"/>
      <c r="H114" s="164"/>
      <c r="I114" s="10"/>
      <c r="J114" s="132"/>
      <c r="K114" s="44">
        <v>0.05</v>
      </c>
      <c r="L114" s="13"/>
      <c r="M114" s="10"/>
      <c r="N114" s="149"/>
      <c r="O114" s="44">
        <f>SUM(O115:O124)/3*K114</f>
        <v>0.03</v>
      </c>
      <c r="P114" s="13"/>
      <c r="R114" s="48">
        <f>O114/K114</f>
        <v>0.6</v>
      </c>
      <c r="S114" s="47" t="s">
        <v>20</v>
      </c>
    </row>
    <row r="115" spans="1:19" ht="12.75">
      <c r="A115" s="98"/>
      <c r="B115" s="99"/>
      <c r="C115" s="165" t="s">
        <v>57</v>
      </c>
      <c r="D115" s="165"/>
      <c r="E115" s="165"/>
      <c r="F115" s="165"/>
      <c r="G115" s="165"/>
      <c r="H115" s="166"/>
      <c r="I115" s="10"/>
      <c r="J115" s="134">
        <v>0.15</v>
      </c>
      <c r="K115" s="15"/>
      <c r="L115" s="123"/>
      <c r="M115" s="10"/>
      <c r="N115" s="151">
        <v>3</v>
      </c>
      <c r="O115" s="116">
        <f>N115*J115</f>
        <v>0.44999999999999996</v>
      </c>
      <c r="P115" s="123"/>
      <c r="R115" s="75"/>
      <c r="S115" s="46"/>
    </row>
    <row r="116" spans="1:19" ht="12.75">
      <c r="A116" s="98"/>
      <c r="B116" s="99"/>
      <c r="C116" s="165"/>
      <c r="D116" s="165"/>
      <c r="E116" s="165"/>
      <c r="F116" s="165"/>
      <c r="G116" s="165"/>
      <c r="H116" s="166"/>
      <c r="I116" s="10"/>
      <c r="J116" s="138"/>
      <c r="K116" s="15"/>
      <c r="L116" s="123"/>
      <c r="M116" s="10"/>
      <c r="N116" s="149"/>
      <c r="O116" s="116"/>
      <c r="P116" s="123"/>
      <c r="R116" s="75"/>
      <c r="S116" s="46"/>
    </row>
    <row r="117" spans="1:19" ht="12.75">
      <c r="A117" s="98"/>
      <c r="B117" s="99"/>
      <c r="C117" s="165"/>
      <c r="D117" s="165"/>
      <c r="E117" s="165"/>
      <c r="F117" s="165"/>
      <c r="G117" s="165"/>
      <c r="H117" s="166"/>
      <c r="I117" s="10"/>
      <c r="J117" s="138"/>
      <c r="K117" s="15"/>
      <c r="L117" s="123"/>
      <c r="M117" s="10"/>
      <c r="N117" s="149"/>
      <c r="O117" s="116"/>
      <c r="P117" s="123"/>
      <c r="R117" s="75"/>
      <c r="S117" s="46"/>
    </row>
    <row r="118" spans="1:19" ht="12.75">
      <c r="A118" s="98"/>
      <c r="B118" s="99"/>
      <c r="C118" s="165" t="s">
        <v>58</v>
      </c>
      <c r="D118" s="165"/>
      <c r="E118" s="165"/>
      <c r="F118" s="165"/>
      <c r="G118" s="165"/>
      <c r="H118" s="166"/>
      <c r="I118" s="10"/>
      <c r="J118" s="134">
        <v>0.3</v>
      </c>
      <c r="K118" s="55"/>
      <c r="L118" s="126"/>
      <c r="M118" s="71"/>
      <c r="N118" s="151">
        <v>3</v>
      </c>
      <c r="O118" s="116">
        <f>N118*J118</f>
        <v>0.8999999999999999</v>
      </c>
      <c r="P118" s="123"/>
      <c r="R118" s="75"/>
      <c r="S118" s="46"/>
    </row>
    <row r="119" spans="1:19" ht="12.75">
      <c r="A119" s="98"/>
      <c r="B119" s="99"/>
      <c r="C119" s="165"/>
      <c r="D119" s="165"/>
      <c r="E119" s="165"/>
      <c r="F119" s="165"/>
      <c r="G119" s="165"/>
      <c r="H119" s="166"/>
      <c r="I119" s="10"/>
      <c r="J119" s="138"/>
      <c r="K119" s="55"/>
      <c r="L119" s="126"/>
      <c r="M119" s="71"/>
      <c r="N119" s="149"/>
      <c r="O119" s="116"/>
      <c r="P119" s="123"/>
      <c r="R119" s="75"/>
      <c r="S119" s="46"/>
    </row>
    <row r="120" spans="1:19" ht="12.75">
      <c r="A120" s="98"/>
      <c r="B120" s="99"/>
      <c r="C120" s="165" t="s">
        <v>59</v>
      </c>
      <c r="D120" s="165"/>
      <c r="E120" s="165"/>
      <c r="F120" s="165"/>
      <c r="G120" s="165"/>
      <c r="H120" s="166"/>
      <c r="I120" s="10"/>
      <c r="J120" s="134">
        <v>0.15</v>
      </c>
      <c r="K120" s="55"/>
      <c r="L120" s="126"/>
      <c r="M120" s="71"/>
      <c r="N120" s="151">
        <v>2</v>
      </c>
      <c r="O120" s="116">
        <f>N120*J120</f>
        <v>0.3</v>
      </c>
      <c r="P120" s="123"/>
      <c r="R120" s="75"/>
      <c r="S120" s="46"/>
    </row>
    <row r="121" spans="1:19" ht="12.75">
      <c r="A121" s="98"/>
      <c r="B121" s="99"/>
      <c r="C121" s="165"/>
      <c r="D121" s="165"/>
      <c r="E121" s="165"/>
      <c r="F121" s="165"/>
      <c r="G121" s="165"/>
      <c r="H121" s="166"/>
      <c r="I121" s="10"/>
      <c r="J121" s="138"/>
      <c r="K121" s="55"/>
      <c r="L121" s="126"/>
      <c r="M121" s="71"/>
      <c r="N121" s="149"/>
      <c r="O121" s="116"/>
      <c r="P121" s="123"/>
      <c r="R121" s="75"/>
      <c r="S121" s="46"/>
    </row>
    <row r="122" spans="1:19" ht="12.75">
      <c r="A122" s="98"/>
      <c r="B122" s="99"/>
      <c r="C122" s="165" t="s">
        <v>60</v>
      </c>
      <c r="D122" s="165"/>
      <c r="E122" s="165"/>
      <c r="F122" s="165"/>
      <c r="G122" s="165"/>
      <c r="H122" s="166"/>
      <c r="I122" s="10"/>
      <c r="J122" s="134">
        <v>0.15</v>
      </c>
      <c r="K122" s="55"/>
      <c r="L122" s="126"/>
      <c r="M122" s="71"/>
      <c r="N122" s="156">
        <v>1</v>
      </c>
      <c r="O122" s="116">
        <f>N122*J122</f>
        <v>0.15</v>
      </c>
      <c r="P122" s="123"/>
      <c r="R122" s="75"/>
      <c r="S122" s="46"/>
    </row>
    <row r="123" spans="1:19" ht="12.75">
      <c r="A123" s="98"/>
      <c r="B123" s="99"/>
      <c r="C123" s="165"/>
      <c r="D123" s="165"/>
      <c r="E123" s="165"/>
      <c r="F123" s="165"/>
      <c r="G123" s="165"/>
      <c r="H123" s="166"/>
      <c r="I123" s="10"/>
      <c r="J123" s="139"/>
      <c r="K123" s="55"/>
      <c r="L123" s="126"/>
      <c r="M123" s="71"/>
      <c r="N123" s="150"/>
      <c r="O123" s="116"/>
      <c r="P123" s="123"/>
      <c r="R123" s="75"/>
      <c r="S123" s="46"/>
    </row>
    <row r="124" spans="1:19" ht="12.75">
      <c r="A124" s="98"/>
      <c r="B124" s="99"/>
      <c r="C124" s="165" t="s">
        <v>61</v>
      </c>
      <c r="D124" s="165"/>
      <c r="E124" s="165"/>
      <c r="F124" s="165"/>
      <c r="G124" s="165"/>
      <c r="H124" s="166"/>
      <c r="I124" s="10"/>
      <c r="J124" s="134">
        <v>0.25</v>
      </c>
      <c r="K124" s="55"/>
      <c r="L124" s="126"/>
      <c r="M124" s="71"/>
      <c r="N124" s="151">
        <v>0</v>
      </c>
      <c r="O124" s="116">
        <f>N124*J124</f>
        <v>0</v>
      </c>
      <c r="P124" s="123"/>
      <c r="R124" s="75"/>
      <c r="S124" s="46"/>
    </row>
    <row r="125" spans="1:19" ht="12.75">
      <c r="A125" s="98"/>
      <c r="B125" s="99"/>
      <c r="C125" s="178"/>
      <c r="D125" s="178"/>
      <c r="E125" s="178"/>
      <c r="F125" s="178"/>
      <c r="G125" s="178"/>
      <c r="H125" s="179"/>
      <c r="I125" s="10"/>
      <c r="J125" s="139"/>
      <c r="K125" s="55"/>
      <c r="L125" s="126"/>
      <c r="M125" s="71"/>
      <c r="N125" s="149"/>
      <c r="O125" s="45"/>
      <c r="P125" s="123"/>
      <c r="R125" s="75"/>
      <c r="S125" s="46"/>
    </row>
    <row r="126" spans="1:19" ht="12.75">
      <c r="A126" s="98"/>
      <c r="B126" s="163" t="s">
        <v>5</v>
      </c>
      <c r="C126" s="163"/>
      <c r="D126" s="163"/>
      <c r="E126" s="163"/>
      <c r="F126" s="163"/>
      <c r="G126" s="163"/>
      <c r="H126" s="164"/>
      <c r="I126" s="10"/>
      <c r="J126" s="138"/>
      <c r="K126" s="44">
        <v>0.04</v>
      </c>
      <c r="L126" s="127"/>
      <c r="M126" s="50"/>
      <c r="N126" s="149"/>
      <c r="O126" s="44">
        <f>SUM(O127)/3*K126</f>
        <v>0.026666666666666665</v>
      </c>
      <c r="P126" s="13"/>
      <c r="R126" s="59">
        <f>O126/K126</f>
        <v>0.6666666666666666</v>
      </c>
      <c r="S126" s="47" t="s">
        <v>19</v>
      </c>
    </row>
    <row r="127" spans="1:19" ht="12.75">
      <c r="A127" s="98"/>
      <c r="B127" s="99"/>
      <c r="C127" s="165" t="s">
        <v>62</v>
      </c>
      <c r="D127" s="165"/>
      <c r="E127" s="165"/>
      <c r="F127" s="165"/>
      <c r="G127" s="165"/>
      <c r="H127" s="166"/>
      <c r="I127" s="10"/>
      <c r="J127" s="134">
        <v>1</v>
      </c>
      <c r="K127" s="15"/>
      <c r="L127" s="123"/>
      <c r="M127" s="10"/>
      <c r="N127" s="151">
        <v>2</v>
      </c>
      <c r="O127" s="116">
        <f>N127*J127</f>
        <v>2</v>
      </c>
      <c r="P127" s="123"/>
      <c r="R127" s="75"/>
      <c r="S127" s="46"/>
    </row>
    <row r="128" spans="1:19" ht="13.5" customHeight="1">
      <c r="A128" s="98"/>
      <c r="B128" s="99"/>
      <c r="C128" s="165"/>
      <c r="D128" s="165"/>
      <c r="E128" s="165"/>
      <c r="F128" s="165"/>
      <c r="G128" s="165"/>
      <c r="H128" s="166"/>
      <c r="I128" s="10"/>
      <c r="J128" s="138"/>
      <c r="K128" s="15"/>
      <c r="L128" s="123"/>
      <c r="M128" s="10"/>
      <c r="N128" s="149"/>
      <c r="O128" s="45"/>
      <c r="P128" s="123"/>
      <c r="R128" s="75"/>
      <c r="S128" s="46"/>
    </row>
    <row r="129" spans="1:19" ht="12.75">
      <c r="A129" s="98"/>
      <c r="B129" s="163" t="s">
        <v>6</v>
      </c>
      <c r="C129" s="163"/>
      <c r="D129" s="163"/>
      <c r="E129" s="163"/>
      <c r="F129" s="163"/>
      <c r="G129" s="163"/>
      <c r="H129" s="164"/>
      <c r="I129" s="10"/>
      <c r="J129" s="138"/>
      <c r="K129" s="44">
        <v>0.08</v>
      </c>
      <c r="L129" s="127"/>
      <c r="M129" s="50"/>
      <c r="N129" s="149"/>
      <c r="O129" s="44">
        <f>SUM(O130:O146)/3*K129</f>
        <v>0.06688</v>
      </c>
      <c r="P129" s="13"/>
      <c r="R129" s="48">
        <f>O129/K129</f>
        <v>0.836</v>
      </c>
      <c r="S129" s="47" t="s">
        <v>18</v>
      </c>
    </row>
    <row r="130" spans="1:19" ht="12.75" customHeight="1">
      <c r="A130" s="98"/>
      <c r="B130" s="99"/>
      <c r="C130" s="165" t="s">
        <v>63</v>
      </c>
      <c r="D130" s="165"/>
      <c r="E130" s="165"/>
      <c r="F130" s="165"/>
      <c r="G130" s="165"/>
      <c r="H130" s="166"/>
      <c r="I130" s="10"/>
      <c r="J130" s="134">
        <v>0.2</v>
      </c>
      <c r="K130" s="15"/>
      <c r="L130" s="123"/>
      <c r="M130" s="10"/>
      <c r="N130" s="151">
        <v>3</v>
      </c>
      <c r="O130" s="116">
        <f>N130*J130</f>
        <v>0.6000000000000001</v>
      </c>
      <c r="P130" s="123"/>
      <c r="R130" s="75"/>
      <c r="S130" s="46"/>
    </row>
    <row r="131" spans="1:19" ht="12.75">
      <c r="A131" s="98"/>
      <c r="B131" s="99"/>
      <c r="C131" s="165"/>
      <c r="D131" s="165"/>
      <c r="E131" s="165"/>
      <c r="F131" s="165"/>
      <c r="G131" s="165"/>
      <c r="H131" s="166"/>
      <c r="I131" s="10"/>
      <c r="J131" s="138"/>
      <c r="K131" s="15"/>
      <c r="L131" s="123"/>
      <c r="M131" s="10"/>
      <c r="N131" s="149"/>
      <c r="O131" s="116"/>
      <c r="P131" s="123"/>
      <c r="R131" s="75"/>
      <c r="S131" s="46"/>
    </row>
    <row r="132" spans="1:19" ht="13.5" customHeight="1">
      <c r="A132" s="98"/>
      <c r="B132" s="99"/>
      <c r="C132" s="165"/>
      <c r="D132" s="165"/>
      <c r="E132" s="165"/>
      <c r="F132" s="165"/>
      <c r="G132" s="165"/>
      <c r="H132" s="166"/>
      <c r="I132" s="10"/>
      <c r="J132" s="138"/>
      <c r="K132" s="15"/>
      <c r="L132" s="123"/>
      <c r="M132" s="10"/>
      <c r="N132" s="149"/>
      <c r="O132" s="116"/>
      <c r="P132" s="123"/>
      <c r="R132" s="75"/>
      <c r="S132" s="46"/>
    </row>
    <row r="133" spans="1:19" ht="17.25" customHeight="1">
      <c r="A133" s="98"/>
      <c r="B133" s="99"/>
      <c r="C133" s="165"/>
      <c r="D133" s="165"/>
      <c r="E133" s="165"/>
      <c r="F133" s="165"/>
      <c r="G133" s="165"/>
      <c r="H133" s="166"/>
      <c r="I133" s="10"/>
      <c r="J133" s="138"/>
      <c r="K133" s="15"/>
      <c r="L133" s="123"/>
      <c r="M133" s="10"/>
      <c r="N133" s="149"/>
      <c r="O133" s="116"/>
      <c r="P133" s="123"/>
      <c r="R133" s="75"/>
      <c r="S133" s="46"/>
    </row>
    <row r="134" spans="1:19" ht="12.75" customHeight="1">
      <c r="A134" s="100"/>
      <c r="B134" s="101"/>
      <c r="C134" s="118"/>
      <c r="D134" s="118"/>
      <c r="E134" s="118"/>
      <c r="F134" s="118"/>
      <c r="G134" s="118"/>
      <c r="H134" s="119"/>
      <c r="I134" s="122"/>
      <c r="J134" s="143"/>
      <c r="K134" s="128"/>
      <c r="L134" s="125"/>
      <c r="M134" s="122"/>
      <c r="N134" s="155"/>
      <c r="O134" s="124"/>
      <c r="P134" s="125"/>
      <c r="Q134" s="81"/>
      <c r="R134" s="86"/>
      <c r="S134" s="87"/>
    </row>
    <row r="135" spans="1:19" ht="12.75" customHeight="1">
      <c r="A135" s="98"/>
      <c r="B135" s="99"/>
      <c r="C135" s="165" t="s">
        <v>64</v>
      </c>
      <c r="D135" s="165"/>
      <c r="E135" s="165"/>
      <c r="F135" s="165"/>
      <c r="G135" s="165"/>
      <c r="H135" s="166"/>
      <c r="I135" s="10"/>
      <c r="J135" s="134">
        <v>0.2</v>
      </c>
      <c r="K135" s="55"/>
      <c r="L135" s="126"/>
      <c r="M135" s="71"/>
      <c r="N135" s="151">
        <v>3</v>
      </c>
      <c r="O135" s="116">
        <f>N135*J135</f>
        <v>0.6000000000000001</v>
      </c>
      <c r="P135" s="123"/>
      <c r="R135" s="75"/>
      <c r="S135" s="46"/>
    </row>
    <row r="136" spans="1:20" ht="12.75">
      <c r="A136" s="98"/>
      <c r="B136" s="99"/>
      <c r="C136" s="165"/>
      <c r="D136" s="165"/>
      <c r="E136" s="165"/>
      <c r="F136" s="165"/>
      <c r="G136" s="165"/>
      <c r="H136" s="166"/>
      <c r="I136" s="10"/>
      <c r="J136" s="138"/>
      <c r="K136" s="55"/>
      <c r="L136" s="126"/>
      <c r="M136" s="71"/>
      <c r="N136" s="149"/>
      <c r="O136" s="116"/>
      <c r="P136" s="123"/>
      <c r="R136" s="75"/>
      <c r="S136" s="46"/>
      <c r="T136" s="162">
        <v>108</v>
      </c>
    </row>
    <row r="137" spans="1:19" ht="12.75">
      <c r="A137" s="98"/>
      <c r="B137" s="99"/>
      <c r="C137" s="165"/>
      <c r="D137" s="165"/>
      <c r="E137" s="165"/>
      <c r="F137" s="165"/>
      <c r="G137" s="165"/>
      <c r="H137" s="166"/>
      <c r="I137" s="10"/>
      <c r="J137" s="139"/>
      <c r="K137" s="55"/>
      <c r="L137" s="126"/>
      <c r="M137" s="71"/>
      <c r="N137" s="150"/>
      <c r="O137" s="116"/>
      <c r="P137" s="123"/>
      <c r="R137" s="75"/>
      <c r="S137" s="46"/>
    </row>
    <row r="138" spans="1:19" ht="12.75">
      <c r="A138" s="98"/>
      <c r="B138" s="99"/>
      <c r="C138" s="104" t="s">
        <v>65</v>
      </c>
      <c r="D138" s="104"/>
      <c r="E138" s="104"/>
      <c r="F138" s="104"/>
      <c r="G138" s="104"/>
      <c r="H138" s="105"/>
      <c r="I138" s="12"/>
      <c r="J138" s="134">
        <v>0.1</v>
      </c>
      <c r="K138" s="55"/>
      <c r="L138" s="126"/>
      <c r="M138" s="42"/>
      <c r="N138" s="151">
        <v>2</v>
      </c>
      <c r="O138" s="116">
        <f>N138*J138</f>
        <v>0.2</v>
      </c>
      <c r="P138" s="123"/>
      <c r="Q138" s="2"/>
      <c r="R138" s="75"/>
      <c r="S138" s="46"/>
    </row>
    <row r="139" spans="1:19" ht="12.75" customHeight="1">
      <c r="A139" s="98"/>
      <c r="B139" s="99"/>
      <c r="C139" s="200" t="s">
        <v>66</v>
      </c>
      <c r="D139" s="200"/>
      <c r="E139" s="200"/>
      <c r="F139" s="200"/>
      <c r="G139" s="200"/>
      <c r="H139" s="201"/>
      <c r="I139" s="12"/>
      <c r="J139" s="134">
        <v>0.15</v>
      </c>
      <c r="K139" s="55"/>
      <c r="L139" s="126"/>
      <c r="M139" s="42"/>
      <c r="N139" s="151">
        <v>2</v>
      </c>
      <c r="O139" s="116">
        <f>N139*J139</f>
        <v>0.3</v>
      </c>
      <c r="P139" s="123"/>
      <c r="Q139" s="2"/>
      <c r="R139" s="75"/>
      <c r="S139" s="46"/>
    </row>
    <row r="140" spans="1:19" ht="12.75">
      <c r="A140" s="98"/>
      <c r="B140" s="99"/>
      <c r="C140" s="200"/>
      <c r="D140" s="200"/>
      <c r="E140" s="200"/>
      <c r="F140" s="200"/>
      <c r="G140" s="200"/>
      <c r="H140" s="201"/>
      <c r="I140" s="12"/>
      <c r="J140" s="139"/>
      <c r="K140" s="55"/>
      <c r="L140" s="126"/>
      <c r="M140" s="42"/>
      <c r="N140" s="150"/>
      <c r="O140" s="116"/>
      <c r="P140" s="123"/>
      <c r="Q140" s="2"/>
      <c r="R140" s="75"/>
      <c r="S140" s="46"/>
    </row>
    <row r="141" spans="1:19" ht="12.75">
      <c r="A141" s="98"/>
      <c r="B141" s="99"/>
      <c r="C141" s="165" t="s">
        <v>67</v>
      </c>
      <c r="D141" s="178"/>
      <c r="E141" s="178"/>
      <c r="F141" s="178"/>
      <c r="G141" s="178"/>
      <c r="H141" s="179"/>
      <c r="I141" s="10"/>
      <c r="J141" s="134">
        <v>0.1</v>
      </c>
      <c r="K141" s="15"/>
      <c r="L141" s="123"/>
      <c r="M141" s="24"/>
      <c r="N141" s="151">
        <v>2</v>
      </c>
      <c r="O141" s="116">
        <f>N141*J141</f>
        <v>0.2</v>
      </c>
      <c r="P141" s="123"/>
      <c r="R141" s="75"/>
      <c r="S141" s="46"/>
    </row>
    <row r="142" spans="1:19" ht="12.75">
      <c r="A142" s="98"/>
      <c r="B142" s="99"/>
      <c r="C142" s="178"/>
      <c r="D142" s="178"/>
      <c r="E142" s="178"/>
      <c r="F142" s="178"/>
      <c r="G142" s="178"/>
      <c r="H142" s="179"/>
      <c r="I142" s="10"/>
      <c r="J142" s="138"/>
      <c r="K142" s="15"/>
      <c r="L142" s="123"/>
      <c r="M142" s="24"/>
      <c r="N142" s="149"/>
      <c r="O142" s="116"/>
      <c r="P142" s="123"/>
      <c r="R142" s="75"/>
      <c r="S142" s="46"/>
    </row>
    <row r="143" spans="1:19" ht="13.5" customHeight="1">
      <c r="A143" s="98"/>
      <c r="B143" s="99"/>
      <c r="C143" s="178"/>
      <c r="D143" s="178"/>
      <c r="E143" s="178"/>
      <c r="F143" s="178"/>
      <c r="G143" s="178"/>
      <c r="H143" s="179"/>
      <c r="I143" s="10"/>
      <c r="J143" s="138"/>
      <c r="K143" s="15"/>
      <c r="L143" s="123"/>
      <c r="M143" s="24"/>
      <c r="N143" s="149"/>
      <c r="O143" s="116"/>
      <c r="P143" s="123"/>
      <c r="R143" s="75"/>
      <c r="S143" s="46"/>
    </row>
    <row r="144" spans="1:19" ht="12" customHeight="1">
      <c r="A144" s="98"/>
      <c r="B144" s="99"/>
      <c r="C144" s="165" t="s">
        <v>68</v>
      </c>
      <c r="D144" s="178"/>
      <c r="E144" s="178"/>
      <c r="F144" s="178"/>
      <c r="G144" s="178"/>
      <c r="H144" s="179"/>
      <c r="I144" s="10"/>
      <c r="J144" s="134">
        <v>0.154</v>
      </c>
      <c r="K144" s="15"/>
      <c r="L144" s="123"/>
      <c r="M144" s="24"/>
      <c r="N144" s="151">
        <v>2</v>
      </c>
      <c r="O144" s="116">
        <f>N144*J144</f>
        <v>0.308</v>
      </c>
      <c r="P144" s="123"/>
      <c r="R144" s="75"/>
      <c r="S144" s="46"/>
    </row>
    <row r="145" spans="1:19" ht="12.75">
      <c r="A145" s="98"/>
      <c r="B145" s="99"/>
      <c r="C145" s="178"/>
      <c r="D145" s="178"/>
      <c r="E145" s="178"/>
      <c r="F145" s="178"/>
      <c r="G145" s="178"/>
      <c r="H145" s="179"/>
      <c r="I145" s="10"/>
      <c r="J145" s="138"/>
      <c r="K145" s="55"/>
      <c r="L145" s="126"/>
      <c r="M145" s="112"/>
      <c r="N145" s="21"/>
      <c r="O145" s="116"/>
      <c r="P145" s="123"/>
      <c r="R145" s="75"/>
      <c r="S145" s="46"/>
    </row>
    <row r="146" spans="1:19" ht="12.75">
      <c r="A146" s="98"/>
      <c r="B146" s="99"/>
      <c r="C146" s="165" t="s">
        <v>69</v>
      </c>
      <c r="D146" s="202"/>
      <c r="E146" s="202"/>
      <c r="F146" s="202"/>
      <c r="G146" s="202"/>
      <c r="H146" s="203"/>
      <c r="I146" s="10"/>
      <c r="J146" s="134">
        <v>0.1</v>
      </c>
      <c r="K146" s="55"/>
      <c r="L146" s="126"/>
      <c r="M146" s="112"/>
      <c r="N146" s="151">
        <v>3</v>
      </c>
      <c r="O146" s="116">
        <f>N146*J146</f>
        <v>0.30000000000000004</v>
      </c>
      <c r="P146" s="123"/>
      <c r="R146" s="75"/>
      <c r="S146" s="46"/>
    </row>
    <row r="147" spans="1:19" ht="12.75">
      <c r="A147" s="98"/>
      <c r="B147" s="99"/>
      <c r="C147" s="202"/>
      <c r="D147" s="202"/>
      <c r="E147" s="202"/>
      <c r="F147" s="202"/>
      <c r="G147" s="202"/>
      <c r="H147" s="203"/>
      <c r="I147" s="10"/>
      <c r="J147" s="21"/>
      <c r="K147" s="55"/>
      <c r="L147" s="126"/>
      <c r="M147" s="112"/>
      <c r="N147" s="21"/>
      <c r="O147" s="3"/>
      <c r="P147" s="123"/>
      <c r="R147" s="75"/>
      <c r="S147" s="46"/>
    </row>
    <row r="148" spans="1:19" ht="12.75">
      <c r="A148" s="98"/>
      <c r="B148" s="99"/>
      <c r="C148" s="202"/>
      <c r="D148" s="202"/>
      <c r="E148" s="202"/>
      <c r="F148" s="202"/>
      <c r="G148" s="202"/>
      <c r="H148" s="203"/>
      <c r="I148" s="10"/>
      <c r="J148" s="21"/>
      <c r="K148" s="55"/>
      <c r="L148" s="126"/>
      <c r="M148" s="112"/>
      <c r="N148" s="21"/>
      <c r="O148" s="45"/>
      <c r="P148" s="123"/>
      <c r="R148" s="75"/>
      <c r="S148" s="46"/>
    </row>
    <row r="149" spans="1:19" ht="12.75">
      <c r="A149" s="100"/>
      <c r="B149" s="101"/>
      <c r="C149" s="204"/>
      <c r="D149" s="204"/>
      <c r="E149" s="204"/>
      <c r="F149" s="204"/>
      <c r="G149" s="204"/>
      <c r="H149" s="205"/>
      <c r="I149" s="10"/>
      <c r="J149" s="144"/>
      <c r="K149" s="129"/>
      <c r="L149" s="130"/>
      <c r="M149" s="112"/>
      <c r="N149" s="148"/>
      <c r="O149" s="80"/>
      <c r="P149" s="125"/>
      <c r="R149" s="86"/>
      <c r="S149" s="87"/>
    </row>
    <row r="150" spans="14:19" ht="12.75">
      <c r="N150" s="3"/>
      <c r="R150" s="88"/>
      <c r="S150" s="88"/>
    </row>
    <row r="151" spans="1:19" ht="15.75">
      <c r="A151" s="7" t="s">
        <v>13</v>
      </c>
      <c r="B151" s="8"/>
      <c r="C151" s="8"/>
      <c r="D151" s="8"/>
      <c r="E151" s="8"/>
      <c r="F151" s="8"/>
      <c r="G151" s="8"/>
      <c r="H151" s="8"/>
      <c r="I151" s="8"/>
      <c r="J151" s="41"/>
      <c r="K151" s="8"/>
      <c r="L151" s="91">
        <f>SUM(L6+L31+L67+L100)</f>
        <v>1</v>
      </c>
      <c r="M151" s="92"/>
      <c r="N151" s="93"/>
      <c r="O151" s="92"/>
      <c r="P151" s="91">
        <f>P6+P31+P67+P100</f>
        <v>0.6820466666666668</v>
      </c>
      <c r="Q151" s="9"/>
      <c r="R151" s="187" t="s">
        <v>20</v>
      </c>
      <c r="S151" s="188"/>
    </row>
    <row r="152" spans="14:19" ht="12.75">
      <c r="N152" s="3"/>
      <c r="R152" s="88"/>
      <c r="S152" s="88"/>
    </row>
    <row r="153" spans="14:19" ht="12.75">
      <c r="N153" s="3"/>
      <c r="R153" s="88"/>
      <c r="S153" s="88"/>
    </row>
    <row r="154" spans="1:19" ht="12.75">
      <c r="A154" t="s">
        <v>135</v>
      </c>
      <c r="N154" s="3"/>
      <c r="R154" s="88"/>
      <c r="S154" s="88"/>
    </row>
    <row r="155" spans="14:19" ht="12.75">
      <c r="N155" s="3"/>
      <c r="R155" s="88"/>
      <c r="S155" s="88"/>
    </row>
    <row r="156" spans="1:19" ht="12.75">
      <c r="A156" t="s">
        <v>131</v>
      </c>
      <c r="N156" s="3"/>
      <c r="R156" s="88"/>
      <c r="S156" s="88"/>
    </row>
    <row r="157" spans="1:19" ht="12.75">
      <c r="A157" t="s">
        <v>133</v>
      </c>
      <c r="N157" s="3"/>
      <c r="R157" s="88"/>
      <c r="S157" s="88"/>
    </row>
    <row r="158" spans="1:19" ht="12.75">
      <c r="A158" t="s">
        <v>132</v>
      </c>
      <c r="N158" s="3"/>
      <c r="R158" s="88"/>
      <c r="S158" s="88"/>
    </row>
    <row r="159" spans="1:19" ht="12.75">
      <c r="A159" t="s">
        <v>134</v>
      </c>
      <c r="N159" s="3"/>
      <c r="R159" s="88"/>
      <c r="S159" s="88"/>
    </row>
    <row r="160" spans="14:19" ht="12.75">
      <c r="N160" s="3"/>
      <c r="R160" s="88"/>
      <c r="S160" s="88"/>
    </row>
    <row r="161" spans="14:19" ht="12.75">
      <c r="N161" s="3"/>
      <c r="R161" s="88"/>
      <c r="S161" s="88"/>
    </row>
    <row r="162" spans="14:19" ht="12.75">
      <c r="N162" s="3"/>
      <c r="R162" s="88"/>
      <c r="S162" s="88"/>
    </row>
    <row r="163" spans="14:19" ht="12.75">
      <c r="N163" s="3"/>
      <c r="R163" s="88"/>
      <c r="S163" s="88"/>
    </row>
    <row r="164" spans="14:19" ht="12.75">
      <c r="N164" s="3"/>
      <c r="R164" s="88"/>
      <c r="S164" s="88"/>
    </row>
    <row r="165" spans="14:19" ht="12.75">
      <c r="N165" s="3"/>
      <c r="R165" s="88"/>
      <c r="S165" s="88"/>
    </row>
    <row r="166" spans="14:19" ht="12.75">
      <c r="N166" s="3"/>
      <c r="R166" s="88"/>
      <c r="S166" s="88"/>
    </row>
    <row r="167" spans="14:19" ht="12.75">
      <c r="N167" s="3"/>
      <c r="R167" s="88"/>
      <c r="S167" s="88"/>
    </row>
    <row r="168" spans="14:19" ht="12.75">
      <c r="N168" s="3"/>
      <c r="R168" s="88"/>
      <c r="S168" s="88"/>
    </row>
    <row r="169" spans="14:19" ht="12.75">
      <c r="N169" s="3"/>
      <c r="R169" s="88"/>
      <c r="S169" s="88"/>
    </row>
    <row r="170" spans="14:19" ht="12.75">
      <c r="N170" s="3"/>
      <c r="R170" s="88"/>
      <c r="S170" s="88"/>
    </row>
    <row r="171" spans="14:19" ht="12.75">
      <c r="N171" s="3"/>
      <c r="R171" s="88"/>
      <c r="S171" s="88"/>
    </row>
    <row r="172" spans="14:19" ht="12.75">
      <c r="N172" s="3"/>
      <c r="R172" s="88"/>
      <c r="S172" s="88"/>
    </row>
    <row r="173" spans="14:19" ht="12.75">
      <c r="N173" s="3"/>
      <c r="R173" s="88"/>
      <c r="S173" s="88"/>
    </row>
    <row r="174" spans="14:19" ht="12.75">
      <c r="N174" s="3"/>
      <c r="R174" s="88"/>
      <c r="S174" s="88"/>
    </row>
    <row r="175" spans="14:20" ht="12.75">
      <c r="N175" s="3"/>
      <c r="R175" s="88"/>
      <c r="S175" s="88"/>
      <c r="T175" s="162">
        <v>89</v>
      </c>
    </row>
    <row r="176" spans="14:19" ht="12.75">
      <c r="N176" s="3"/>
      <c r="R176" s="88"/>
      <c r="S176" s="88"/>
    </row>
    <row r="177" spans="14:19" ht="12.75">
      <c r="N177" s="3"/>
      <c r="R177" s="88"/>
      <c r="S177" s="88"/>
    </row>
    <row r="178" spans="14:19" ht="12.75">
      <c r="N178" s="3"/>
      <c r="R178" s="88"/>
      <c r="S178" s="88"/>
    </row>
    <row r="179" spans="14:19" ht="12.75">
      <c r="N179" s="3"/>
      <c r="R179" s="88"/>
      <c r="S179" s="88"/>
    </row>
    <row r="180" spans="14:19" ht="12.75">
      <c r="N180" s="3"/>
      <c r="R180" s="88"/>
      <c r="S180" s="88"/>
    </row>
    <row r="181" spans="14:19" ht="12.75">
      <c r="N181" s="3"/>
      <c r="R181" s="88"/>
      <c r="S181" s="88"/>
    </row>
    <row r="182" spans="14:19" ht="12.75">
      <c r="N182" s="3"/>
      <c r="R182" s="88"/>
      <c r="S182" s="88"/>
    </row>
    <row r="183" spans="14:19" ht="12.75">
      <c r="N183" s="3"/>
      <c r="R183" s="88"/>
      <c r="S183" s="88"/>
    </row>
    <row r="184" spans="14:19" ht="12.75">
      <c r="N184" s="3"/>
      <c r="R184" s="88"/>
      <c r="S184" s="88"/>
    </row>
    <row r="185" spans="14:19" ht="12.75">
      <c r="N185" s="3"/>
      <c r="R185" s="88"/>
      <c r="S185" s="88"/>
    </row>
    <row r="186" spans="14:19" ht="12.75">
      <c r="N186" s="3"/>
      <c r="R186" s="88"/>
      <c r="S186" s="88"/>
    </row>
    <row r="187" spans="14:19" ht="12.75">
      <c r="N187" s="3"/>
      <c r="R187" s="88"/>
      <c r="S187" s="88"/>
    </row>
    <row r="188" spans="14:19" ht="12.75">
      <c r="N188" s="3"/>
      <c r="R188" s="88"/>
      <c r="S188" s="88"/>
    </row>
    <row r="189" spans="14:19" ht="12.75">
      <c r="N189" s="3"/>
      <c r="R189" s="88"/>
      <c r="S189" s="88"/>
    </row>
    <row r="190" spans="14:19" ht="12.75">
      <c r="N190" s="3"/>
      <c r="R190" s="88"/>
      <c r="S190" s="88"/>
    </row>
    <row r="191" spans="14:19" ht="12.75">
      <c r="N191" s="3"/>
      <c r="R191" s="88"/>
      <c r="S191" s="88"/>
    </row>
    <row r="192" spans="14:19" ht="12.75">
      <c r="N192" s="3"/>
      <c r="R192" s="88"/>
      <c r="S192" s="88"/>
    </row>
    <row r="193" spans="14:19" ht="12.75">
      <c r="N193" s="3"/>
      <c r="R193" s="88"/>
      <c r="S193" s="88"/>
    </row>
    <row r="194" spans="14:19" ht="12.75">
      <c r="N194" s="3"/>
      <c r="R194" s="88"/>
      <c r="S194" s="88"/>
    </row>
    <row r="195" spans="14:19" ht="12.75">
      <c r="N195" s="3"/>
      <c r="R195" s="88"/>
      <c r="S195" s="88"/>
    </row>
    <row r="196" spans="14:19" ht="12.75">
      <c r="N196" s="3"/>
      <c r="R196" s="88"/>
      <c r="S196" s="88"/>
    </row>
    <row r="197" spans="14:19" ht="12.75">
      <c r="N197" s="3"/>
      <c r="R197" s="88"/>
      <c r="S197" s="88"/>
    </row>
    <row r="198" spans="14:19" ht="12.75">
      <c r="N198" s="3"/>
      <c r="R198" s="88"/>
      <c r="S198" s="88"/>
    </row>
    <row r="199" spans="14:19" ht="12.75">
      <c r="N199" s="3"/>
      <c r="R199" s="88"/>
      <c r="S199" s="88"/>
    </row>
    <row r="200" spans="14:19" ht="12.75">
      <c r="N200" s="3"/>
      <c r="R200" s="88"/>
      <c r="S200" s="88"/>
    </row>
    <row r="201" spans="14:19" ht="12.75">
      <c r="N201" s="3"/>
      <c r="R201" s="88"/>
      <c r="S201" s="88"/>
    </row>
    <row r="202" spans="14:19" ht="12.75">
      <c r="N202" s="3"/>
      <c r="R202" s="88"/>
      <c r="S202" s="88"/>
    </row>
    <row r="203" spans="14:19" ht="12.75">
      <c r="N203" s="3"/>
      <c r="R203" s="88"/>
      <c r="S203" s="88"/>
    </row>
    <row r="204" spans="14:19" ht="12.75">
      <c r="N204" s="3"/>
      <c r="R204" s="88"/>
      <c r="S204" s="88"/>
    </row>
    <row r="205" spans="14:19" ht="12.75">
      <c r="N205" s="3"/>
      <c r="R205" s="88"/>
      <c r="S205" s="88"/>
    </row>
    <row r="206" spans="14:19" ht="12.75">
      <c r="N206" s="3"/>
      <c r="R206" s="88"/>
      <c r="S206" s="88"/>
    </row>
    <row r="207" spans="14:19" ht="12.75">
      <c r="N207" s="3"/>
      <c r="R207" s="88"/>
      <c r="S207" s="88"/>
    </row>
    <row r="208" spans="14:19" ht="12.75">
      <c r="N208" s="3"/>
      <c r="R208" s="88"/>
      <c r="S208" s="88"/>
    </row>
    <row r="209" spans="14:19" ht="12.75">
      <c r="N209" s="3"/>
      <c r="R209" s="88"/>
      <c r="S209" s="88"/>
    </row>
    <row r="210" spans="14:19" ht="12.75">
      <c r="N210" s="3"/>
      <c r="R210" s="88"/>
      <c r="S210" s="88"/>
    </row>
    <row r="211" spans="14:19" ht="12.75">
      <c r="N211" s="3"/>
      <c r="R211" s="88"/>
      <c r="S211" s="88"/>
    </row>
    <row r="212" spans="14:19" ht="12.75">
      <c r="N212" s="3"/>
      <c r="R212" s="88"/>
      <c r="S212" s="88"/>
    </row>
    <row r="213" spans="14:19" ht="12.75">
      <c r="N213" s="3"/>
      <c r="R213" s="88"/>
      <c r="S213" s="88"/>
    </row>
    <row r="214" spans="14:19" ht="12.75">
      <c r="N214" s="3"/>
      <c r="R214" s="88"/>
      <c r="S214" s="88"/>
    </row>
    <row r="215" spans="14:19" ht="12.75">
      <c r="N215" s="3"/>
      <c r="R215" s="88"/>
      <c r="S215" s="88"/>
    </row>
    <row r="216" spans="14:19" ht="12.75">
      <c r="N216" s="3"/>
      <c r="R216" s="88"/>
      <c r="S216" s="88"/>
    </row>
    <row r="217" spans="14:19" ht="12.75">
      <c r="N217" s="3"/>
      <c r="R217" s="88"/>
      <c r="S217" s="88"/>
    </row>
    <row r="218" spans="14:19" ht="12.75">
      <c r="N218" s="3"/>
      <c r="R218" s="88"/>
      <c r="S218" s="88"/>
    </row>
    <row r="219" spans="14:19" ht="12.75">
      <c r="N219" s="3"/>
      <c r="R219" s="88"/>
      <c r="S219" s="88"/>
    </row>
    <row r="220" spans="14:19" ht="12.75">
      <c r="N220" s="3"/>
      <c r="R220" s="88"/>
      <c r="S220" s="88"/>
    </row>
    <row r="221" spans="14:19" ht="12.75">
      <c r="N221" s="3"/>
      <c r="R221" s="88"/>
      <c r="S221" s="88"/>
    </row>
    <row r="222" spans="14:19" ht="12.75">
      <c r="N222" s="3"/>
      <c r="R222" s="88"/>
      <c r="S222" s="88"/>
    </row>
    <row r="223" spans="14:19" ht="12.75">
      <c r="N223" s="3"/>
      <c r="R223" s="88"/>
      <c r="S223" s="88"/>
    </row>
    <row r="224" spans="14:19" ht="12.75">
      <c r="N224" s="3"/>
      <c r="R224" s="88"/>
      <c r="S224" s="88"/>
    </row>
    <row r="225" spans="14:19" ht="12.75">
      <c r="N225" s="3"/>
      <c r="R225" s="88"/>
      <c r="S225" s="88"/>
    </row>
    <row r="226" spans="14:19" ht="12.75">
      <c r="N226" s="3"/>
      <c r="R226" s="88"/>
      <c r="S226" s="88"/>
    </row>
    <row r="227" spans="14:19" ht="12.75">
      <c r="N227" s="3"/>
      <c r="R227" s="88"/>
      <c r="S227" s="88"/>
    </row>
    <row r="228" spans="14:19" ht="12.75">
      <c r="N228" s="3"/>
      <c r="R228" s="88"/>
      <c r="S228" s="88"/>
    </row>
    <row r="229" spans="14:19" ht="12.75">
      <c r="N229" s="3"/>
      <c r="R229" s="88"/>
      <c r="S229" s="88"/>
    </row>
    <row r="230" spans="14:19" ht="12.75">
      <c r="N230" s="3"/>
      <c r="R230" s="88"/>
      <c r="S230" s="88"/>
    </row>
    <row r="231" spans="14:19" ht="12.75">
      <c r="N231" s="3"/>
      <c r="R231" s="88"/>
      <c r="S231" s="88"/>
    </row>
    <row r="232" spans="14:19" ht="12.75">
      <c r="N232" s="3"/>
      <c r="R232" s="88"/>
      <c r="S232" s="88"/>
    </row>
    <row r="233" spans="14:19" ht="12.75">
      <c r="N233" s="3"/>
      <c r="R233" s="88"/>
      <c r="S233" s="88"/>
    </row>
    <row r="234" spans="14:19" ht="12.75">
      <c r="N234" s="3"/>
      <c r="R234" s="88"/>
      <c r="S234" s="88"/>
    </row>
    <row r="235" spans="14:19" ht="12.75">
      <c r="N235" s="3"/>
      <c r="R235" s="88"/>
      <c r="S235" s="88"/>
    </row>
    <row r="236" spans="14:19" ht="12.75">
      <c r="N236" s="3"/>
      <c r="R236" s="88"/>
      <c r="S236" s="88"/>
    </row>
    <row r="237" spans="14:19" ht="12.75">
      <c r="N237" s="3"/>
      <c r="R237" s="88"/>
      <c r="S237" s="88"/>
    </row>
    <row r="238" spans="14:19" ht="12.75">
      <c r="N238" s="3"/>
      <c r="R238" s="88"/>
      <c r="S238" s="88"/>
    </row>
    <row r="239" spans="14:19" ht="12.75">
      <c r="N239" s="3"/>
      <c r="R239" s="88"/>
      <c r="S239" s="88"/>
    </row>
    <row r="240" spans="14:19" ht="12.75">
      <c r="N240" s="3"/>
      <c r="R240" s="88"/>
      <c r="S240" s="88"/>
    </row>
    <row r="241" spans="14:19" ht="12.75">
      <c r="N241" s="3"/>
      <c r="R241" s="88"/>
      <c r="S241" s="88"/>
    </row>
    <row r="242" spans="14:19" ht="12.75">
      <c r="N242" s="3"/>
      <c r="R242" s="88"/>
      <c r="S242" s="88"/>
    </row>
    <row r="243" spans="14:19" ht="12.75">
      <c r="N243" s="3"/>
      <c r="R243" s="88"/>
      <c r="S243" s="88"/>
    </row>
    <row r="244" spans="14:19" ht="12.75">
      <c r="N244" s="3"/>
      <c r="R244" s="88"/>
      <c r="S244" s="88"/>
    </row>
    <row r="245" ht="12.75">
      <c r="N245" s="3"/>
    </row>
    <row r="246" ht="12.75">
      <c r="N246" s="3"/>
    </row>
    <row r="247" ht="12.75">
      <c r="N247" s="3"/>
    </row>
    <row r="248" ht="12.75">
      <c r="N248" s="3"/>
    </row>
    <row r="249" ht="12.75">
      <c r="N249" s="3"/>
    </row>
    <row r="250" ht="12.75">
      <c r="N250" s="3"/>
    </row>
    <row r="251" ht="12.75">
      <c r="N251" s="3"/>
    </row>
    <row r="252" ht="12.75">
      <c r="N252" s="3"/>
    </row>
    <row r="253" ht="12.75">
      <c r="N253" s="3"/>
    </row>
    <row r="254" ht="12.75">
      <c r="N254" s="3"/>
    </row>
    <row r="255" ht="12.75">
      <c r="N255" s="3"/>
    </row>
    <row r="256" ht="12.75">
      <c r="N256" s="3"/>
    </row>
    <row r="257" ht="12.75">
      <c r="N257" s="3"/>
    </row>
    <row r="258" ht="12.75">
      <c r="N258" s="3"/>
    </row>
    <row r="259" ht="12.75">
      <c r="N259" s="3"/>
    </row>
    <row r="260" ht="12.75">
      <c r="N260" s="3"/>
    </row>
    <row r="261" ht="12.75">
      <c r="N261" s="3"/>
    </row>
    <row r="262" ht="12.75">
      <c r="N262" s="3"/>
    </row>
    <row r="263" ht="12.75">
      <c r="N263" s="3"/>
    </row>
    <row r="264" ht="12.75">
      <c r="N264" s="3"/>
    </row>
    <row r="265" ht="12.75">
      <c r="N265" s="3"/>
    </row>
    <row r="266" ht="12.75">
      <c r="N266" s="3"/>
    </row>
    <row r="267" ht="12.75">
      <c r="N267" s="3"/>
    </row>
    <row r="268" ht="12.75">
      <c r="N268" s="3"/>
    </row>
    <row r="269" ht="12.75">
      <c r="N269" s="3"/>
    </row>
    <row r="270" ht="12.75">
      <c r="N270" s="3"/>
    </row>
    <row r="271" ht="12.75">
      <c r="N271" s="3"/>
    </row>
    <row r="272" ht="12.75">
      <c r="N272" s="3"/>
    </row>
    <row r="273" ht="12.75">
      <c r="N273" s="3"/>
    </row>
    <row r="274" ht="12.75">
      <c r="N274" s="3"/>
    </row>
    <row r="275" ht="12.75">
      <c r="N275" s="3"/>
    </row>
    <row r="276" ht="12.75">
      <c r="N276" s="3"/>
    </row>
    <row r="277" ht="12.75">
      <c r="N277" s="3"/>
    </row>
    <row r="278" ht="12.75">
      <c r="N278" s="3"/>
    </row>
    <row r="279" ht="12.75">
      <c r="N279" s="3"/>
    </row>
    <row r="280" ht="12.75">
      <c r="N280" s="3"/>
    </row>
    <row r="281" ht="12.75">
      <c r="N281" s="3"/>
    </row>
    <row r="282" ht="12.75">
      <c r="N282" s="3"/>
    </row>
    <row r="283" ht="12.75">
      <c r="N283" s="3"/>
    </row>
    <row r="284" ht="12.75">
      <c r="N284" s="3"/>
    </row>
    <row r="285" ht="12.75">
      <c r="N285" s="3"/>
    </row>
    <row r="286" ht="12.75">
      <c r="N286" s="3"/>
    </row>
    <row r="287" ht="12.75">
      <c r="N287" s="3"/>
    </row>
    <row r="288" ht="12.75">
      <c r="N288" s="3"/>
    </row>
    <row r="289" ht="12.75">
      <c r="N289" s="3"/>
    </row>
    <row r="290" ht="12.75">
      <c r="N290" s="3"/>
    </row>
    <row r="291" ht="12.75">
      <c r="N291" s="3"/>
    </row>
    <row r="292" ht="12.75">
      <c r="N292" s="3"/>
    </row>
    <row r="293" ht="12.75">
      <c r="N293" s="3"/>
    </row>
    <row r="294" ht="12.75">
      <c r="N294" s="3"/>
    </row>
    <row r="295" ht="12.75">
      <c r="N295" s="3"/>
    </row>
    <row r="296" ht="12.75">
      <c r="N296" s="3"/>
    </row>
    <row r="297" ht="12.75">
      <c r="N297" s="3"/>
    </row>
    <row r="298" ht="12.75">
      <c r="N298" s="3"/>
    </row>
    <row r="299" ht="12.75">
      <c r="N299" s="3"/>
    </row>
    <row r="300" ht="12.75">
      <c r="N300" s="3"/>
    </row>
    <row r="301" ht="12.75">
      <c r="N301" s="3"/>
    </row>
    <row r="302" ht="12.75">
      <c r="N302" s="3"/>
    </row>
    <row r="303" ht="12.75">
      <c r="N303" s="3"/>
    </row>
    <row r="304" ht="12.75">
      <c r="N304" s="3"/>
    </row>
    <row r="305" ht="12.75">
      <c r="N305" s="3"/>
    </row>
    <row r="306" ht="12.75">
      <c r="N306" s="3"/>
    </row>
    <row r="307" ht="12.75">
      <c r="N307" s="3"/>
    </row>
    <row r="308" ht="12.75">
      <c r="N308" s="3"/>
    </row>
    <row r="309" ht="12.75">
      <c r="N309" s="3"/>
    </row>
    <row r="310" ht="12.75">
      <c r="N310" s="3"/>
    </row>
    <row r="311" ht="12.75">
      <c r="N311" s="3"/>
    </row>
    <row r="312" ht="12.75">
      <c r="N312" s="3"/>
    </row>
    <row r="313" ht="12.75">
      <c r="N313" s="3"/>
    </row>
    <row r="314" ht="12.75">
      <c r="N314" s="3"/>
    </row>
    <row r="315" ht="12.75">
      <c r="N315" s="3"/>
    </row>
    <row r="316" ht="12.75">
      <c r="N316" s="3"/>
    </row>
    <row r="317" ht="12.75">
      <c r="N317" s="3"/>
    </row>
    <row r="318" ht="12.75">
      <c r="N318" s="3"/>
    </row>
    <row r="319" ht="12.75">
      <c r="N319" s="3"/>
    </row>
    <row r="320" ht="12.75">
      <c r="N320" s="3"/>
    </row>
    <row r="321" ht="12.75">
      <c r="N321" s="3"/>
    </row>
    <row r="322" ht="12.75">
      <c r="N322" s="3"/>
    </row>
    <row r="323" ht="12.75">
      <c r="N323" s="3"/>
    </row>
    <row r="324" ht="12.75">
      <c r="N324" s="3"/>
    </row>
    <row r="325" ht="12.75">
      <c r="N325" s="3"/>
    </row>
    <row r="326" ht="12.75">
      <c r="N326" s="3"/>
    </row>
    <row r="327" ht="12.75">
      <c r="N327" s="3"/>
    </row>
    <row r="328" ht="12.75">
      <c r="N328" s="3"/>
    </row>
    <row r="329" ht="12.75">
      <c r="N329" s="3"/>
    </row>
    <row r="330" ht="12.75">
      <c r="N330" s="3"/>
    </row>
    <row r="331" ht="12.75">
      <c r="N331" s="3"/>
    </row>
    <row r="332" ht="12.75">
      <c r="N332" s="3"/>
    </row>
    <row r="333" ht="12.75">
      <c r="N333" s="3"/>
    </row>
    <row r="334" ht="12.75">
      <c r="N334" s="3"/>
    </row>
    <row r="335" ht="12.75">
      <c r="N335" s="3"/>
    </row>
    <row r="336" ht="12.75">
      <c r="N336" s="3"/>
    </row>
    <row r="337" ht="12.75">
      <c r="N337" s="3"/>
    </row>
    <row r="338" ht="12.75">
      <c r="N338" s="3"/>
    </row>
    <row r="339" ht="12.75">
      <c r="N339" s="3"/>
    </row>
    <row r="340" ht="12.75">
      <c r="N340" s="3"/>
    </row>
    <row r="341" ht="12.75">
      <c r="N341" s="3"/>
    </row>
    <row r="342" ht="12.75">
      <c r="N342" s="3"/>
    </row>
    <row r="343" ht="12.75">
      <c r="N343" s="3"/>
    </row>
    <row r="344" ht="12.75">
      <c r="N344" s="3"/>
    </row>
    <row r="345" ht="12.75">
      <c r="N345" s="3"/>
    </row>
    <row r="346" ht="12.75">
      <c r="N346" s="3"/>
    </row>
    <row r="347" ht="12.75">
      <c r="N347" s="3"/>
    </row>
    <row r="348" ht="12.75">
      <c r="N348" s="3"/>
    </row>
    <row r="349" ht="12.75">
      <c r="N349" s="3"/>
    </row>
    <row r="350" ht="12.75">
      <c r="N350" s="3"/>
    </row>
    <row r="351" ht="12.75">
      <c r="N351" s="3"/>
    </row>
    <row r="352" ht="12.75">
      <c r="N352" s="3"/>
    </row>
    <row r="353" ht="12.75">
      <c r="N353" s="3"/>
    </row>
    <row r="354" ht="12.75">
      <c r="N354" s="3"/>
    </row>
    <row r="355" ht="12.75">
      <c r="N355" s="3"/>
    </row>
    <row r="356" ht="12.75">
      <c r="N356" s="3"/>
    </row>
    <row r="357" ht="12.75">
      <c r="N357" s="3"/>
    </row>
    <row r="358" ht="12.75">
      <c r="N358" s="3"/>
    </row>
    <row r="359" ht="12.75">
      <c r="N359" s="3"/>
    </row>
    <row r="360" ht="12.75">
      <c r="N360" s="3"/>
    </row>
    <row r="361" ht="12.75">
      <c r="N361" s="3"/>
    </row>
    <row r="362" ht="12.75">
      <c r="N362" s="3"/>
    </row>
    <row r="363" ht="12.75">
      <c r="N363" s="3"/>
    </row>
    <row r="364" ht="12.75">
      <c r="N364" s="3"/>
    </row>
    <row r="365" ht="12.75">
      <c r="N365" s="3"/>
    </row>
    <row r="366" ht="12.75">
      <c r="N366" s="3"/>
    </row>
    <row r="367" ht="12.75">
      <c r="N367" s="3"/>
    </row>
    <row r="368" ht="12.75">
      <c r="N368" s="3"/>
    </row>
    <row r="369" ht="12.75">
      <c r="N369" s="3"/>
    </row>
    <row r="370" ht="12.75">
      <c r="N370" s="3"/>
    </row>
    <row r="371" ht="12.75">
      <c r="N371" s="3"/>
    </row>
    <row r="372" ht="12.75">
      <c r="N372" s="3"/>
    </row>
    <row r="373" ht="12.75">
      <c r="N373" s="3"/>
    </row>
    <row r="374" ht="12.75">
      <c r="N374" s="3"/>
    </row>
    <row r="375" ht="12.75">
      <c r="N375" s="3"/>
    </row>
    <row r="376" ht="12.75">
      <c r="N376" s="3"/>
    </row>
    <row r="377" ht="12.75">
      <c r="N377" s="3"/>
    </row>
    <row r="378" ht="12.75">
      <c r="N378" s="3"/>
    </row>
    <row r="379" ht="12.75">
      <c r="N379" s="3"/>
    </row>
    <row r="380" ht="12.75">
      <c r="N380" s="3"/>
    </row>
    <row r="381" ht="12.75">
      <c r="N381" s="3"/>
    </row>
    <row r="382" ht="12.75">
      <c r="N382" s="3"/>
    </row>
    <row r="383" ht="12.75">
      <c r="N383" s="3"/>
    </row>
    <row r="384" ht="12.75">
      <c r="N384" s="3"/>
    </row>
    <row r="385" ht="12.75">
      <c r="N385" s="3"/>
    </row>
    <row r="386" ht="12.75">
      <c r="N386" s="3"/>
    </row>
    <row r="387" ht="12.75">
      <c r="N387" s="3"/>
    </row>
    <row r="388" ht="12.75">
      <c r="N388" s="3"/>
    </row>
    <row r="389" ht="12.75">
      <c r="N389" s="3"/>
    </row>
    <row r="390" ht="12.75">
      <c r="N390" s="3"/>
    </row>
    <row r="391" ht="12.75">
      <c r="N391" s="3"/>
    </row>
    <row r="392" ht="12.75">
      <c r="N392" s="3"/>
    </row>
    <row r="393" ht="12.75">
      <c r="N393" s="3"/>
    </row>
    <row r="394" ht="12.75">
      <c r="N394" s="3"/>
    </row>
    <row r="395" ht="12.75">
      <c r="N395" s="3"/>
    </row>
    <row r="396" ht="12.75">
      <c r="N396" s="3"/>
    </row>
    <row r="397" ht="12.75">
      <c r="N397" s="3"/>
    </row>
    <row r="398" ht="12.75">
      <c r="N398" s="3"/>
    </row>
    <row r="399" ht="12.75">
      <c r="N399" s="3"/>
    </row>
    <row r="400" ht="12.75">
      <c r="N400" s="3"/>
    </row>
    <row r="401" ht="12.75">
      <c r="N401" s="3"/>
    </row>
    <row r="402" ht="12.75">
      <c r="N402" s="3"/>
    </row>
    <row r="403" ht="12.75">
      <c r="N403" s="3"/>
    </row>
    <row r="404" ht="12.75">
      <c r="N404" s="3"/>
    </row>
    <row r="405" ht="12.75">
      <c r="N405" s="3"/>
    </row>
    <row r="406" ht="12.75">
      <c r="N406" s="3"/>
    </row>
    <row r="407" ht="12.75">
      <c r="N407" s="3"/>
    </row>
    <row r="408" ht="12.75">
      <c r="N408" s="3"/>
    </row>
    <row r="409" ht="12.75">
      <c r="N409" s="3"/>
    </row>
    <row r="410" ht="12.75">
      <c r="N410" s="3"/>
    </row>
    <row r="411" ht="12.75">
      <c r="N411" s="3"/>
    </row>
    <row r="412" ht="12.75">
      <c r="N412" s="3"/>
    </row>
    <row r="413" ht="12.75">
      <c r="N413" s="3"/>
    </row>
    <row r="414" ht="12.75">
      <c r="N414" s="3"/>
    </row>
    <row r="415" ht="12.75">
      <c r="N415" s="3"/>
    </row>
    <row r="416" ht="12.75">
      <c r="N416" s="3"/>
    </row>
    <row r="417" ht="12.75">
      <c r="N417" s="3"/>
    </row>
    <row r="418" ht="12.75">
      <c r="N418" s="3"/>
    </row>
    <row r="419" ht="12.75">
      <c r="N419" s="3"/>
    </row>
    <row r="420" ht="12.75">
      <c r="N420" s="3"/>
    </row>
    <row r="421" ht="12.75">
      <c r="N421" s="3"/>
    </row>
    <row r="422" ht="12.75">
      <c r="N422" s="3"/>
    </row>
    <row r="423" ht="12.75">
      <c r="N423" s="3"/>
    </row>
    <row r="424" ht="12.75">
      <c r="N424" s="3"/>
    </row>
    <row r="425" ht="12.75">
      <c r="N425" s="3"/>
    </row>
    <row r="426" ht="12.75">
      <c r="N426" s="3"/>
    </row>
    <row r="427" ht="12.75">
      <c r="N427" s="3"/>
    </row>
    <row r="428" ht="12.75">
      <c r="N428" s="3"/>
    </row>
    <row r="429" ht="12.75">
      <c r="N429" s="3"/>
    </row>
    <row r="430" ht="12.75">
      <c r="N430" s="3"/>
    </row>
    <row r="431" ht="12.75">
      <c r="N431" s="3"/>
    </row>
    <row r="432" ht="12.75">
      <c r="N432" s="3"/>
    </row>
    <row r="433" ht="12.75">
      <c r="N433" s="3"/>
    </row>
    <row r="434" ht="12.75">
      <c r="N434" s="3"/>
    </row>
    <row r="435" ht="12.75">
      <c r="N435" s="3"/>
    </row>
    <row r="436" ht="12.75">
      <c r="N436" s="3"/>
    </row>
    <row r="437" ht="12.75">
      <c r="N437" s="3"/>
    </row>
    <row r="438" ht="12.75">
      <c r="N438" s="3"/>
    </row>
    <row r="439" ht="12.75">
      <c r="N439" s="3"/>
    </row>
    <row r="440" ht="12.75">
      <c r="N440" s="3"/>
    </row>
    <row r="441" ht="12.75">
      <c r="N441" s="3"/>
    </row>
    <row r="442" ht="12.75">
      <c r="N442" s="3"/>
    </row>
    <row r="443" ht="12.75">
      <c r="N443" s="3"/>
    </row>
    <row r="444" ht="12.75">
      <c r="N444" s="3"/>
    </row>
    <row r="445" ht="12.75">
      <c r="N445" s="3"/>
    </row>
    <row r="446" ht="12.75">
      <c r="N446" s="3"/>
    </row>
    <row r="447" ht="12.75">
      <c r="N447" s="3"/>
    </row>
    <row r="448" ht="12.75">
      <c r="N448" s="3"/>
    </row>
    <row r="449" ht="12.75">
      <c r="N449" s="3"/>
    </row>
    <row r="450" ht="12.75">
      <c r="N450" s="3"/>
    </row>
    <row r="451" ht="12.75">
      <c r="N451" s="3"/>
    </row>
    <row r="452" ht="12.75">
      <c r="N452" s="3"/>
    </row>
    <row r="453" ht="12.75">
      <c r="N453" s="3"/>
    </row>
    <row r="454" ht="12.75">
      <c r="N454" s="3"/>
    </row>
    <row r="455" ht="12.75">
      <c r="N455" s="3"/>
    </row>
    <row r="456" ht="12.75">
      <c r="N456" s="3"/>
    </row>
    <row r="457" ht="12.75">
      <c r="N457" s="3"/>
    </row>
    <row r="458" ht="12.75">
      <c r="N458" s="3"/>
    </row>
    <row r="459" ht="12.75">
      <c r="N459" s="3"/>
    </row>
    <row r="460" ht="12.75">
      <c r="N460" s="3"/>
    </row>
    <row r="461" ht="12.75">
      <c r="N461" s="3"/>
    </row>
    <row r="462" ht="12.75">
      <c r="N462" s="3"/>
    </row>
    <row r="463" ht="12.75">
      <c r="N463" s="3"/>
    </row>
    <row r="464" ht="12.75">
      <c r="N464" s="3"/>
    </row>
    <row r="465" ht="12.75">
      <c r="N465" s="3"/>
    </row>
    <row r="466" ht="12.75">
      <c r="N466" s="3"/>
    </row>
    <row r="467" ht="12.75">
      <c r="N467" s="3"/>
    </row>
    <row r="468" ht="12.75">
      <c r="N468" s="3"/>
    </row>
    <row r="469" ht="12.75">
      <c r="N469" s="3"/>
    </row>
    <row r="470" ht="12.75">
      <c r="N470" s="3"/>
    </row>
    <row r="471" ht="12.75">
      <c r="N471" s="3"/>
    </row>
    <row r="472" ht="12.75">
      <c r="N472" s="3"/>
    </row>
    <row r="473" ht="12.75">
      <c r="N473" s="3"/>
    </row>
    <row r="474" ht="12.75">
      <c r="N474" s="3"/>
    </row>
    <row r="475" ht="12.75">
      <c r="N475" s="3"/>
    </row>
    <row r="476" ht="12.75">
      <c r="N476" s="3"/>
    </row>
    <row r="477" ht="12.75">
      <c r="N477" s="3"/>
    </row>
    <row r="478" ht="12.75">
      <c r="N478" s="3"/>
    </row>
    <row r="479" ht="12.75">
      <c r="N479" s="3"/>
    </row>
    <row r="480" ht="12.75">
      <c r="N480" s="3"/>
    </row>
    <row r="481" ht="12.75">
      <c r="N481" s="3"/>
    </row>
    <row r="482" ht="12.75">
      <c r="N482" s="3"/>
    </row>
    <row r="483" ht="12.75">
      <c r="N483" s="3"/>
    </row>
    <row r="484" ht="12.75">
      <c r="N484" s="3"/>
    </row>
    <row r="485" ht="12.75">
      <c r="N485" s="3"/>
    </row>
    <row r="486" ht="12.75">
      <c r="N486" s="3"/>
    </row>
    <row r="487" ht="12.75">
      <c r="N487" s="3"/>
    </row>
    <row r="488" ht="12.75">
      <c r="N488" s="3"/>
    </row>
    <row r="489" ht="12.75">
      <c r="N489" s="3"/>
    </row>
    <row r="490" ht="12.75">
      <c r="N490" s="3"/>
    </row>
    <row r="491" ht="12.75">
      <c r="N491" s="3"/>
    </row>
    <row r="492" ht="12.75">
      <c r="N492" s="3"/>
    </row>
    <row r="493" ht="12.75">
      <c r="N493" s="3"/>
    </row>
    <row r="494" ht="12.75">
      <c r="N494" s="3"/>
    </row>
    <row r="495" ht="12.75">
      <c r="N495" s="3"/>
    </row>
    <row r="496" ht="12.75">
      <c r="N496" s="3"/>
    </row>
    <row r="497" ht="12.75">
      <c r="N497" s="3"/>
    </row>
    <row r="498" ht="12.75">
      <c r="N498" s="3"/>
    </row>
    <row r="499" ht="12.75">
      <c r="N499" s="3"/>
    </row>
    <row r="500" ht="12.75">
      <c r="N500" s="3"/>
    </row>
    <row r="501" ht="12.75">
      <c r="N501" s="3"/>
    </row>
    <row r="502" ht="12.75">
      <c r="N502" s="3"/>
    </row>
    <row r="503" ht="12.75">
      <c r="N503" s="3"/>
    </row>
    <row r="504" ht="12.75">
      <c r="N504" s="3"/>
    </row>
    <row r="505" ht="12.75">
      <c r="N505" s="3"/>
    </row>
    <row r="506" ht="12.75">
      <c r="N506" s="3"/>
    </row>
    <row r="507" ht="12.75">
      <c r="N507" s="3"/>
    </row>
    <row r="508" ht="12.75">
      <c r="N508" s="3"/>
    </row>
    <row r="509" ht="12.75">
      <c r="N509" s="3"/>
    </row>
    <row r="510" ht="12.75">
      <c r="N510" s="3"/>
    </row>
    <row r="511" ht="12.75">
      <c r="N511" s="3"/>
    </row>
    <row r="512" ht="12.75">
      <c r="N512" s="3"/>
    </row>
    <row r="513" ht="12.75">
      <c r="N513" s="3"/>
    </row>
    <row r="514" ht="12.75">
      <c r="N514" s="3"/>
    </row>
    <row r="515" ht="12.75">
      <c r="N515" s="3"/>
    </row>
    <row r="516" ht="12.75">
      <c r="N516" s="3"/>
    </row>
    <row r="517" ht="12.75">
      <c r="N517" s="3"/>
    </row>
    <row r="518" ht="12.75">
      <c r="N518" s="3"/>
    </row>
    <row r="519" ht="12.75">
      <c r="N519" s="3"/>
    </row>
    <row r="520" ht="12.75">
      <c r="N520" s="3"/>
    </row>
    <row r="521" ht="12.75">
      <c r="N521" s="3"/>
    </row>
    <row r="522" ht="12.75">
      <c r="N522" s="3"/>
    </row>
    <row r="523" ht="12.75">
      <c r="N523" s="3"/>
    </row>
    <row r="524" ht="12.75">
      <c r="N524" s="3"/>
    </row>
    <row r="525" ht="12.75">
      <c r="N525" s="3"/>
    </row>
    <row r="526" ht="12.75">
      <c r="N526" s="3"/>
    </row>
    <row r="527" ht="12.75">
      <c r="N527" s="3"/>
    </row>
    <row r="528" ht="12.75">
      <c r="N528" s="3"/>
    </row>
    <row r="529" ht="12.75">
      <c r="N529" s="3"/>
    </row>
    <row r="530" ht="12.75">
      <c r="N530" s="3"/>
    </row>
    <row r="531" ht="12.75">
      <c r="N531" s="3"/>
    </row>
    <row r="532" ht="12.75">
      <c r="N532" s="3"/>
    </row>
    <row r="533" ht="12.75">
      <c r="N533" s="3"/>
    </row>
    <row r="534" ht="12.75">
      <c r="N534" s="3"/>
    </row>
    <row r="535" ht="12.75">
      <c r="N535" s="3"/>
    </row>
    <row r="536" ht="12.75">
      <c r="N536" s="3"/>
    </row>
    <row r="537" ht="12.75">
      <c r="N537" s="3"/>
    </row>
    <row r="538" ht="12.75">
      <c r="N538" s="3"/>
    </row>
    <row r="539" ht="12.75">
      <c r="N539" s="3"/>
    </row>
    <row r="540" ht="12.75">
      <c r="N540" s="3"/>
    </row>
    <row r="541" ht="12.75">
      <c r="N541" s="3"/>
    </row>
    <row r="542" ht="12.75">
      <c r="N542" s="3"/>
    </row>
    <row r="543" ht="12.75">
      <c r="N543" s="3"/>
    </row>
    <row r="544" ht="12.75">
      <c r="N544" s="3"/>
    </row>
    <row r="545" ht="12.75">
      <c r="N545" s="3"/>
    </row>
    <row r="546" ht="12.75">
      <c r="N546" s="3"/>
    </row>
    <row r="547" ht="12.75">
      <c r="N547" s="3"/>
    </row>
    <row r="548" ht="12.75">
      <c r="N548" s="3"/>
    </row>
    <row r="549" ht="12.75">
      <c r="N549" s="3"/>
    </row>
    <row r="550" ht="12.75">
      <c r="N550" s="3"/>
    </row>
    <row r="551" ht="12.75">
      <c r="N551" s="3"/>
    </row>
    <row r="552" ht="12.75">
      <c r="N552" s="3"/>
    </row>
    <row r="553" ht="12.75">
      <c r="N553" s="3"/>
    </row>
    <row r="554" ht="12.75">
      <c r="N554" s="3"/>
    </row>
    <row r="555" ht="12.75">
      <c r="N555" s="3"/>
    </row>
    <row r="556" ht="12.75">
      <c r="N556" s="3"/>
    </row>
    <row r="557" ht="12.75">
      <c r="N557" s="3"/>
    </row>
    <row r="558" ht="12.75">
      <c r="N558" s="3"/>
    </row>
    <row r="559" ht="12.75">
      <c r="N559" s="3"/>
    </row>
    <row r="560" ht="12.75">
      <c r="N560" s="3"/>
    </row>
    <row r="561" ht="12.75">
      <c r="N561" s="3"/>
    </row>
    <row r="562" ht="12.75">
      <c r="N562" s="3"/>
    </row>
    <row r="563" ht="12.75">
      <c r="N563" s="3"/>
    </row>
    <row r="564" ht="12.75">
      <c r="N564" s="3"/>
    </row>
    <row r="565" ht="12.75">
      <c r="N565" s="3"/>
    </row>
    <row r="566" ht="12.75">
      <c r="N566" s="3"/>
    </row>
    <row r="567" ht="12.75">
      <c r="N567" s="3"/>
    </row>
    <row r="568" ht="12.75">
      <c r="N568" s="3"/>
    </row>
    <row r="569" ht="12.75">
      <c r="N569" s="3"/>
    </row>
    <row r="570" ht="12.75">
      <c r="N570" s="3"/>
    </row>
    <row r="571" ht="12.75">
      <c r="N571" s="3"/>
    </row>
    <row r="572" ht="12.75">
      <c r="N572" s="3"/>
    </row>
    <row r="573" ht="12.75">
      <c r="N573" s="3"/>
    </row>
    <row r="574" ht="12.75">
      <c r="N574" s="3"/>
    </row>
    <row r="575" ht="12.75">
      <c r="N575" s="3"/>
    </row>
    <row r="576" ht="12.75">
      <c r="N576" s="3"/>
    </row>
    <row r="577" ht="12.75">
      <c r="N577" s="3"/>
    </row>
    <row r="578" ht="12.75">
      <c r="N578" s="3"/>
    </row>
    <row r="579" ht="12.75">
      <c r="N579" s="3"/>
    </row>
    <row r="580" ht="12.75">
      <c r="N580" s="3"/>
    </row>
    <row r="581" ht="12.75">
      <c r="N581" s="3"/>
    </row>
    <row r="582" ht="12.75">
      <c r="N582" s="3"/>
    </row>
    <row r="583" ht="12.75">
      <c r="N583" s="3"/>
    </row>
    <row r="584" ht="12.75">
      <c r="N584" s="3"/>
    </row>
    <row r="585" ht="12.75">
      <c r="N585" s="3"/>
    </row>
    <row r="586" ht="12.75">
      <c r="N586" s="3"/>
    </row>
    <row r="587" ht="12.75">
      <c r="N587" s="3"/>
    </row>
    <row r="588" ht="12.75">
      <c r="N588" s="3"/>
    </row>
    <row r="589" ht="12.75">
      <c r="N589" s="3"/>
    </row>
    <row r="590" ht="12.75">
      <c r="N590" s="3"/>
    </row>
    <row r="591" ht="12.75">
      <c r="N591" s="3"/>
    </row>
    <row r="592" ht="12.75">
      <c r="N592" s="3"/>
    </row>
    <row r="593" ht="12.75">
      <c r="N593" s="3"/>
    </row>
    <row r="594" ht="12.75">
      <c r="N594" s="3"/>
    </row>
    <row r="595" ht="12.75">
      <c r="N595" s="3"/>
    </row>
    <row r="596" ht="12.75">
      <c r="N596" s="3"/>
    </row>
    <row r="597" ht="12.75">
      <c r="N597" s="3"/>
    </row>
    <row r="598" ht="12.75">
      <c r="N598" s="3"/>
    </row>
    <row r="599" ht="12.75">
      <c r="N599" s="3"/>
    </row>
    <row r="600" ht="12.75">
      <c r="N600" s="3"/>
    </row>
    <row r="601" ht="12.75">
      <c r="N601" s="3"/>
    </row>
    <row r="602" ht="12.75">
      <c r="N602" s="3"/>
    </row>
    <row r="603" ht="12.75">
      <c r="N603" s="3"/>
    </row>
    <row r="604" ht="12.75">
      <c r="N604" s="3"/>
    </row>
    <row r="605" ht="12.75">
      <c r="N605" s="3"/>
    </row>
    <row r="606" ht="12.75">
      <c r="N606" s="3"/>
    </row>
    <row r="607" ht="12.75">
      <c r="N607" s="3"/>
    </row>
    <row r="608" ht="12.75">
      <c r="N608" s="3"/>
    </row>
    <row r="609" ht="12.75">
      <c r="N609" s="3"/>
    </row>
    <row r="610" ht="12.75">
      <c r="N610" s="3"/>
    </row>
    <row r="611" ht="12.75">
      <c r="N611" s="3"/>
    </row>
    <row r="612" ht="12.75">
      <c r="N612" s="3"/>
    </row>
    <row r="613" ht="12.75">
      <c r="N613" s="3"/>
    </row>
    <row r="614" ht="12.75">
      <c r="N614" s="3"/>
    </row>
    <row r="615" ht="12.75">
      <c r="N615" s="3"/>
    </row>
    <row r="616" ht="12.75">
      <c r="N616" s="3"/>
    </row>
    <row r="617" ht="12.75">
      <c r="N617" s="3"/>
    </row>
    <row r="618" ht="12.75">
      <c r="N618" s="3"/>
    </row>
    <row r="619" ht="12.75">
      <c r="N619" s="3"/>
    </row>
    <row r="620" ht="12.75">
      <c r="N620" s="3"/>
    </row>
    <row r="621" ht="12.75">
      <c r="N621" s="3"/>
    </row>
    <row r="622" ht="12.75">
      <c r="N622" s="3"/>
    </row>
    <row r="623" ht="12.75">
      <c r="N623" s="3"/>
    </row>
    <row r="624" ht="12.75">
      <c r="N624" s="3"/>
    </row>
    <row r="625" ht="12.75">
      <c r="N625" s="3"/>
    </row>
    <row r="626" ht="12.75">
      <c r="N626" s="3"/>
    </row>
    <row r="627" ht="12.75">
      <c r="N627" s="3"/>
    </row>
    <row r="628" ht="12.75">
      <c r="N628" s="3"/>
    </row>
    <row r="629" ht="12.75">
      <c r="N629" s="3"/>
    </row>
    <row r="630" ht="12.75">
      <c r="N630" s="3"/>
    </row>
    <row r="631" ht="12.75">
      <c r="N631" s="3"/>
    </row>
    <row r="632" ht="12.75">
      <c r="N632" s="3"/>
    </row>
    <row r="633" ht="12.75">
      <c r="N633" s="3"/>
    </row>
    <row r="634" ht="12.75">
      <c r="N634" s="3"/>
    </row>
    <row r="635" ht="12.75">
      <c r="N635" s="3"/>
    </row>
    <row r="636" ht="12.75">
      <c r="N636" s="3"/>
    </row>
    <row r="637" ht="12.75">
      <c r="N637" s="3"/>
    </row>
    <row r="638" ht="12.75">
      <c r="N638" s="3"/>
    </row>
    <row r="639" ht="12.75">
      <c r="N639" s="3"/>
    </row>
    <row r="640" ht="12.75">
      <c r="N640" s="3"/>
    </row>
    <row r="641" ht="12.75">
      <c r="N641" s="3"/>
    </row>
    <row r="642" ht="12.75">
      <c r="N642" s="3"/>
    </row>
    <row r="643" ht="12.75">
      <c r="N643" s="3"/>
    </row>
    <row r="644" ht="12.75">
      <c r="N644" s="3"/>
    </row>
    <row r="645" ht="12.75">
      <c r="N645" s="3"/>
    </row>
    <row r="646" ht="12.75">
      <c r="N646" s="3"/>
    </row>
    <row r="647" ht="12.75">
      <c r="N647" s="3"/>
    </row>
    <row r="648" ht="12.75">
      <c r="N648" s="3"/>
    </row>
    <row r="649" ht="12.75">
      <c r="N649" s="3"/>
    </row>
    <row r="650" ht="12.75">
      <c r="N650" s="3"/>
    </row>
    <row r="651" ht="12.75">
      <c r="N651" s="3"/>
    </row>
    <row r="652" ht="12.75">
      <c r="N652" s="3"/>
    </row>
    <row r="653" ht="12.75">
      <c r="N653" s="3"/>
    </row>
    <row r="654" ht="12.75">
      <c r="N654" s="3"/>
    </row>
    <row r="655" ht="12.75">
      <c r="N655" s="3"/>
    </row>
    <row r="656" ht="12.75">
      <c r="N656" s="3"/>
    </row>
    <row r="657" ht="12.75">
      <c r="N657" s="3"/>
    </row>
    <row r="658" ht="12.75">
      <c r="N658" s="3"/>
    </row>
    <row r="659" ht="12.75">
      <c r="N659" s="3"/>
    </row>
    <row r="660" ht="12.75">
      <c r="N660" s="3"/>
    </row>
    <row r="661" ht="12.75">
      <c r="N661" s="3"/>
    </row>
    <row r="662" ht="12.75">
      <c r="N662" s="3"/>
    </row>
    <row r="663" ht="12.75">
      <c r="N663" s="3"/>
    </row>
    <row r="664" ht="12.75">
      <c r="N664" s="3"/>
    </row>
    <row r="665" ht="12.75">
      <c r="N665" s="3"/>
    </row>
    <row r="666" ht="12.75">
      <c r="N666" s="3"/>
    </row>
    <row r="667" ht="12.75">
      <c r="N667" s="3"/>
    </row>
    <row r="668" ht="12.75">
      <c r="N668" s="3"/>
    </row>
    <row r="669" ht="12.75">
      <c r="N669" s="3"/>
    </row>
    <row r="670" ht="12.75">
      <c r="N670" s="3"/>
    </row>
    <row r="671" ht="12.75">
      <c r="N671" s="3"/>
    </row>
    <row r="672" ht="12.75">
      <c r="N672" s="3"/>
    </row>
    <row r="673" ht="12.75">
      <c r="N673" s="3"/>
    </row>
    <row r="674" ht="12.75">
      <c r="N674" s="3"/>
    </row>
    <row r="675" ht="12.75">
      <c r="N675" s="3"/>
    </row>
    <row r="676" ht="12.75">
      <c r="N676" s="3"/>
    </row>
    <row r="677" ht="12.75">
      <c r="N677" s="3"/>
    </row>
    <row r="678" ht="12.75">
      <c r="N678" s="3"/>
    </row>
    <row r="679" ht="12.75">
      <c r="N679" s="3"/>
    </row>
    <row r="680" ht="12.75">
      <c r="N680" s="3"/>
    </row>
    <row r="681" ht="12.75">
      <c r="N681" s="3"/>
    </row>
    <row r="682" ht="12.75">
      <c r="N682" s="3"/>
    </row>
    <row r="683" ht="12.75">
      <c r="N683" s="3"/>
    </row>
    <row r="684" ht="12.75">
      <c r="N684" s="3"/>
    </row>
    <row r="685" ht="12.75">
      <c r="N685" s="3"/>
    </row>
    <row r="686" ht="12.75">
      <c r="N686" s="3"/>
    </row>
    <row r="687" ht="12.75">
      <c r="N687" s="3"/>
    </row>
    <row r="688" ht="12.75">
      <c r="N688" s="3"/>
    </row>
    <row r="689" ht="12.75">
      <c r="N689" s="3"/>
    </row>
    <row r="690" ht="12.75">
      <c r="N690" s="3"/>
    </row>
    <row r="691" ht="12.75">
      <c r="N691" s="3"/>
    </row>
    <row r="692" ht="12.75">
      <c r="N692" s="3"/>
    </row>
    <row r="693" ht="12.75">
      <c r="N693" s="3"/>
    </row>
    <row r="694" ht="12.75">
      <c r="N694" s="3"/>
    </row>
    <row r="695" ht="12.75">
      <c r="N695" s="3"/>
    </row>
    <row r="696" ht="12.75">
      <c r="N696" s="3"/>
    </row>
    <row r="697" ht="12.75">
      <c r="N697" s="3"/>
    </row>
    <row r="698" ht="12.75">
      <c r="N698" s="3"/>
    </row>
    <row r="699" ht="12.75">
      <c r="N699" s="3"/>
    </row>
    <row r="700" ht="12.75">
      <c r="N700" s="3"/>
    </row>
    <row r="701" ht="12.75">
      <c r="N701" s="3"/>
    </row>
    <row r="702" ht="12.75">
      <c r="N702" s="3"/>
    </row>
    <row r="703" ht="12.75">
      <c r="N703" s="3"/>
    </row>
    <row r="704" ht="12.75">
      <c r="N704" s="3"/>
    </row>
    <row r="705" ht="12.75">
      <c r="N705" s="3"/>
    </row>
    <row r="706" ht="12.75">
      <c r="N706" s="3"/>
    </row>
    <row r="707" ht="12.75">
      <c r="N707" s="3"/>
    </row>
    <row r="708" ht="12.75">
      <c r="N708" s="3"/>
    </row>
    <row r="709" ht="12.75">
      <c r="N709" s="3"/>
    </row>
    <row r="710" ht="12.75">
      <c r="N710" s="3"/>
    </row>
    <row r="711" ht="12.75">
      <c r="N711" s="3"/>
    </row>
    <row r="712" ht="12.75">
      <c r="N712" s="3"/>
    </row>
    <row r="713" ht="12.75">
      <c r="N713" s="3"/>
    </row>
    <row r="714" ht="12.75">
      <c r="N714" s="3"/>
    </row>
    <row r="715" ht="12.75">
      <c r="N715" s="3"/>
    </row>
    <row r="716" ht="12.75">
      <c r="N716" s="3"/>
    </row>
    <row r="717" ht="12.75">
      <c r="N717" s="3"/>
    </row>
    <row r="718" ht="12.75">
      <c r="N718" s="3"/>
    </row>
    <row r="719" ht="12.75">
      <c r="N719" s="3"/>
    </row>
    <row r="720" ht="12.75">
      <c r="N720" s="3"/>
    </row>
    <row r="721" ht="12.75">
      <c r="N721" s="3"/>
    </row>
    <row r="722" ht="12.75">
      <c r="N722" s="3"/>
    </row>
    <row r="723" ht="12.75">
      <c r="N723" s="3"/>
    </row>
    <row r="724" ht="12.75">
      <c r="N724" s="3"/>
    </row>
    <row r="725" ht="12.75">
      <c r="N725" s="3"/>
    </row>
    <row r="726" ht="12.75">
      <c r="N726" s="3"/>
    </row>
    <row r="727" ht="12.75">
      <c r="N727" s="3"/>
    </row>
    <row r="728" ht="12.75">
      <c r="N728" s="3"/>
    </row>
    <row r="729" ht="12.75">
      <c r="N729" s="3"/>
    </row>
    <row r="730" ht="12.75">
      <c r="N730" s="3"/>
    </row>
    <row r="731" ht="12.75">
      <c r="N731" s="3"/>
    </row>
    <row r="732" ht="12.75">
      <c r="N732" s="3"/>
    </row>
    <row r="733" ht="12.75">
      <c r="N733" s="3"/>
    </row>
    <row r="734" ht="12.75">
      <c r="N734" s="3"/>
    </row>
    <row r="735" ht="12.75">
      <c r="N735" s="3"/>
    </row>
    <row r="736" ht="12.75">
      <c r="N736" s="3"/>
    </row>
    <row r="737" ht="12.75">
      <c r="N737" s="3"/>
    </row>
    <row r="738" ht="12.75">
      <c r="N738" s="3"/>
    </row>
    <row r="739" ht="12.75">
      <c r="N739" s="3"/>
    </row>
    <row r="740" ht="12.75">
      <c r="N740" s="3"/>
    </row>
    <row r="741" ht="12.75">
      <c r="N741" s="3"/>
    </row>
    <row r="742" ht="12.75">
      <c r="N742" s="3"/>
    </row>
    <row r="743" ht="12.75">
      <c r="N743" s="3"/>
    </row>
    <row r="744" ht="12.75">
      <c r="N744" s="3"/>
    </row>
    <row r="745" ht="12.75">
      <c r="N745" s="3"/>
    </row>
    <row r="746" ht="12.75">
      <c r="N746" s="3"/>
    </row>
    <row r="747" ht="12.75">
      <c r="N747" s="3"/>
    </row>
    <row r="748" ht="12.75">
      <c r="N748" s="3"/>
    </row>
    <row r="749" ht="12.75">
      <c r="N749" s="3"/>
    </row>
    <row r="750" ht="12.75">
      <c r="N750" s="3"/>
    </row>
    <row r="751" ht="12.75">
      <c r="N751" s="3"/>
    </row>
    <row r="752" ht="12.75">
      <c r="N752" s="3"/>
    </row>
    <row r="753" ht="12.75">
      <c r="N753" s="3"/>
    </row>
    <row r="754" ht="12.75">
      <c r="N754" s="3"/>
    </row>
    <row r="755" ht="12.75">
      <c r="N755" s="3"/>
    </row>
    <row r="756" ht="12.75">
      <c r="N756" s="3"/>
    </row>
    <row r="757" ht="12.75">
      <c r="N757" s="3"/>
    </row>
    <row r="758" ht="12.75">
      <c r="N758" s="3"/>
    </row>
    <row r="759" ht="12.75">
      <c r="N759" s="3"/>
    </row>
    <row r="760" ht="12.75">
      <c r="N760" s="3"/>
    </row>
    <row r="761" ht="12.75">
      <c r="N761" s="3"/>
    </row>
    <row r="762" ht="12.75">
      <c r="N762" s="3"/>
    </row>
    <row r="763" ht="12.75">
      <c r="N763" s="3"/>
    </row>
    <row r="764" ht="12.75">
      <c r="N764" s="3"/>
    </row>
    <row r="765" ht="12.75">
      <c r="N765" s="3"/>
    </row>
    <row r="766" ht="12.75">
      <c r="N766" s="3"/>
    </row>
    <row r="767" ht="12.75">
      <c r="N767" s="3"/>
    </row>
    <row r="768" ht="12.75">
      <c r="N768" s="3"/>
    </row>
    <row r="769" ht="12.75">
      <c r="N769" s="3"/>
    </row>
    <row r="770" ht="12.75">
      <c r="N770" s="3"/>
    </row>
    <row r="771" ht="12.75">
      <c r="N771" s="3"/>
    </row>
    <row r="772" ht="12.75">
      <c r="N772" s="3"/>
    </row>
    <row r="773" ht="12.75">
      <c r="N773" s="3"/>
    </row>
    <row r="774" ht="12.75">
      <c r="N774" s="3"/>
    </row>
    <row r="775" ht="12.75">
      <c r="N775" s="3"/>
    </row>
    <row r="776" ht="12.75">
      <c r="N776" s="3"/>
    </row>
    <row r="777" ht="12.75">
      <c r="N777" s="3"/>
    </row>
    <row r="778" ht="12.75">
      <c r="N778" s="3"/>
    </row>
    <row r="779" ht="12.75">
      <c r="N779" s="3"/>
    </row>
    <row r="780" ht="12.75">
      <c r="N780" s="3"/>
    </row>
    <row r="781" ht="12.75">
      <c r="N781" s="3"/>
    </row>
    <row r="782" ht="12.75">
      <c r="N782" s="3"/>
    </row>
    <row r="783" ht="12.75">
      <c r="N783" s="3"/>
    </row>
    <row r="784" ht="12.75">
      <c r="N784" s="3"/>
    </row>
    <row r="785" ht="12.75">
      <c r="N785" s="3"/>
    </row>
    <row r="786" ht="12.75">
      <c r="N786" s="3"/>
    </row>
    <row r="787" ht="12.75">
      <c r="N787" s="3"/>
    </row>
    <row r="788" ht="12.75">
      <c r="N788" s="3"/>
    </row>
    <row r="789" ht="12.75">
      <c r="N789" s="3"/>
    </row>
    <row r="790" ht="12.75">
      <c r="N790" s="3"/>
    </row>
    <row r="791" ht="12.75">
      <c r="N791" s="3"/>
    </row>
    <row r="792" ht="12.75">
      <c r="N792" s="3"/>
    </row>
  </sheetData>
  <sheetProtection/>
  <mergeCells count="74">
    <mergeCell ref="B43:H43"/>
    <mergeCell ref="C40:H42"/>
    <mergeCell ref="C72:H74"/>
    <mergeCell ref="C59:H62"/>
    <mergeCell ref="A6:H6"/>
    <mergeCell ref="C38:H39"/>
    <mergeCell ref="B32:H33"/>
    <mergeCell ref="C9:H10"/>
    <mergeCell ref="C11:H11"/>
    <mergeCell ref="C12:H12"/>
    <mergeCell ref="C22:H22"/>
    <mergeCell ref="C23:H24"/>
    <mergeCell ref="C25:H25"/>
    <mergeCell ref="C36:H37"/>
    <mergeCell ref="R151:S151"/>
    <mergeCell ref="B80:H80"/>
    <mergeCell ref="C102:H104"/>
    <mergeCell ref="C83:H84"/>
    <mergeCell ref="C90:H93"/>
    <mergeCell ref="C127:H128"/>
    <mergeCell ref="C85:H87"/>
    <mergeCell ref="A99:H100"/>
    <mergeCell ref="C94:H96"/>
    <mergeCell ref="C144:H145"/>
    <mergeCell ref="C141:H143"/>
    <mergeCell ref="C47:H49"/>
    <mergeCell ref="C81:H82"/>
    <mergeCell ref="C75:H77"/>
    <mergeCell ref="C78:H79"/>
    <mergeCell ref="C69:H71"/>
    <mergeCell ref="B53:H53"/>
    <mergeCell ref="C54:H56"/>
    <mergeCell ref="A66:H67"/>
    <mergeCell ref="C63:H64"/>
    <mergeCell ref="B129:H129"/>
    <mergeCell ref="C146:H149"/>
    <mergeCell ref="B68:H68"/>
    <mergeCell ref="C105:H106"/>
    <mergeCell ref="C120:H121"/>
    <mergeCell ref="B88:H89"/>
    <mergeCell ref="C97:H98"/>
    <mergeCell ref="C118:H119"/>
    <mergeCell ref="B101:H101"/>
    <mergeCell ref="C115:H117"/>
    <mergeCell ref="A31:H31"/>
    <mergeCell ref="C50:H52"/>
    <mergeCell ref="C111:H113"/>
    <mergeCell ref="B114:H114"/>
    <mergeCell ref="C122:H123"/>
    <mergeCell ref="B126:H126"/>
    <mergeCell ref="C124:H125"/>
    <mergeCell ref="C44:H45"/>
    <mergeCell ref="C107:H108"/>
    <mergeCell ref="C109:H110"/>
    <mergeCell ref="C26:H29"/>
    <mergeCell ref="C14:H14"/>
    <mergeCell ref="C19:H20"/>
    <mergeCell ref="C16:H16"/>
    <mergeCell ref="C139:H140"/>
    <mergeCell ref="C130:H133"/>
    <mergeCell ref="C135:H137"/>
    <mergeCell ref="C57:H58"/>
    <mergeCell ref="C34:H35"/>
    <mergeCell ref="C21:H21"/>
    <mergeCell ref="A1:S1"/>
    <mergeCell ref="J5:L5"/>
    <mergeCell ref="N5:P5"/>
    <mergeCell ref="B7:H8"/>
    <mergeCell ref="A2:S2"/>
    <mergeCell ref="C17:H17"/>
    <mergeCell ref="C15:H15"/>
    <mergeCell ref="C13:H13"/>
    <mergeCell ref="R5:S5"/>
    <mergeCell ref="A5:H5"/>
  </mergeCells>
  <printOptions horizontalCentered="1"/>
  <pageMargins left="0.48" right="0.25" top="0.5" bottom="0.25" header="0.5" footer="0.25"/>
  <pageSetup horizontalDpi="600" verticalDpi="600" orientation="landscape" paperSize="9" r:id="rId1"/>
  <rowBreaks count="3" manualBreakCount="3">
    <brk id="30" max="255" man="1"/>
    <brk id="65" max="255" man="1"/>
    <brk id="98" max="255"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4">
      <selection activeCell="C44" sqref="C44"/>
    </sheetView>
  </sheetViews>
  <sheetFormatPr defaultColWidth="9.140625" defaultRowHeight="12.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6">
      <selection activeCell="D41" sqref="D41"/>
    </sheetView>
  </sheetViews>
  <sheetFormatPr defaultColWidth="9.140625" defaultRowHeight="12.75"/>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B18">
      <selection activeCell="A2" sqref="A2:K38"/>
    </sheetView>
  </sheetViews>
  <sheetFormatPr defaultColWidth="9.140625" defaultRowHeight="12.75"/>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gppb-tso</dc:creator>
  <cp:keywords/>
  <dc:description/>
  <cp:lastModifiedBy>lawrance_m</cp:lastModifiedBy>
  <cp:lastPrinted>2007-05-02T09:13:29Z</cp:lastPrinted>
  <dcterms:created xsi:type="dcterms:W3CDTF">2004-10-11T05:18:54Z</dcterms:created>
  <dcterms:modified xsi:type="dcterms:W3CDTF">2007-09-05T13:17:32Z</dcterms:modified>
  <cp:category/>
  <cp:version/>
  <cp:contentType/>
  <cp:contentStatus/>
</cp:coreProperties>
</file>